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749" activeTab="1"/>
  </bookViews>
  <sheets>
    <sheet name="Кировск " sheetId="1" r:id="rId1"/>
    <sheet name="Молодцово" sheetId="2" r:id="rId2"/>
  </sheets>
  <definedNames/>
  <calcPr fullCalcOnLoad="1"/>
</workbook>
</file>

<file path=xl/sharedStrings.xml><?xml version="1.0" encoding="utf-8"?>
<sst xmlns="http://schemas.openxmlformats.org/spreadsheetml/2006/main" count="540" uniqueCount="177">
  <si>
    <t>№ п/п</t>
  </si>
  <si>
    <t>Перечень работ</t>
  </si>
  <si>
    <t>Наименование</t>
  </si>
  <si>
    <t>Ед.изм.</t>
  </si>
  <si>
    <t>тыс.руб.</t>
  </si>
  <si>
    <t>м2</t>
  </si>
  <si>
    <t>1.1</t>
  </si>
  <si>
    <t>1.2</t>
  </si>
  <si>
    <t>2</t>
  </si>
  <si>
    <t>3</t>
  </si>
  <si>
    <t>2.1</t>
  </si>
  <si>
    <t>2.2</t>
  </si>
  <si>
    <t>2.3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</si>
  <si>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</si>
  <si>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</si>
  <si>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</si>
  <si>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</si>
  <si>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</si>
  <si>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</si>
  <si>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</si>
  <si>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</si>
  <si>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</si>
  <si>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</si>
  <si>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</si>
  <si>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Утверждено</t>
  </si>
  <si>
    <t>Решением собрания собственников</t>
  </si>
  <si>
    <t>(Совета дома)</t>
  </si>
  <si>
    <t>Общие сведения</t>
  </si>
  <si>
    <t>1</t>
  </si>
  <si>
    <t>Год постройки</t>
  </si>
  <si>
    <t>год.</t>
  </si>
  <si>
    <t>Площадь дома</t>
  </si>
  <si>
    <t xml:space="preserve">Финансовые показатели: </t>
  </si>
  <si>
    <t>План затрат на текущий ремонт. ВСЕГО:</t>
  </si>
  <si>
    <t>15</t>
  </si>
  <si>
    <t>Кровля жесткая</t>
  </si>
  <si>
    <t>м</t>
  </si>
  <si>
    <t>т. руб.</t>
  </si>
  <si>
    <t>м3</t>
  </si>
  <si>
    <t>Дополнительная термоизоляция, закрытие</t>
  </si>
  <si>
    <t>разводки системы</t>
  </si>
  <si>
    <t>Ремонт и закрытие слуховых окон</t>
  </si>
  <si>
    <t>шт</t>
  </si>
  <si>
    <t>Герметизация стеновых панелей</t>
  </si>
  <si>
    <t>Ремонт и окраска фасада</t>
  </si>
  <si>
    <t>Смена и ремонт водосточных труб</t>
  </si>
  <si>
    <t>Ремонт оконных проемов, остекление</t>
  </si>
  <si>
    <t>Косметический ремонт л/клеток</t>
  </si>
  <si>
    <t>Косметический ремонт квартир после</t>
  </si>
  <si>
    <t>протечек с кровли</t>
  </si>
  <si>
    <t>Ремонт, замена полов МОП, цоколь</t>
  </si>
  <si>
    <t>стволов, клапанов)</t>
  </si>
  <si>
    <t>Ремонт трубопроводов ГВС</t>
  </si>
  <si>
    <t>п.м</t>
  </si>
  <si>
    <t>16</t>
  </si>
  <si>
    <t>Ремонт трубопроводов ХВС</t>
  </si>
  <si>
    <t>Ремонт трубопроводов ЦО</t>
  </si>
  <si>
    <t>17</t>
  </si>
  <si>
    <t>Ремонт трубопроводов канализации</t>
  </si>
  <si>
    <t>18</t>
  </si>
  <si>
    <t>19</t>
  </si>
  <si>
    <t>20</t>
  </si>
  <si>
    <t>Замена отопительных приборов</t>
  </si>
  <si>
    <t>21</t>
  </si>
  <si>
    <t>Ремонт и замена запорной арматуры</t>
  </si>
  <si>
    <t>22</t>
  </si>
  <si>
    <t>Ремонт и замена электропроводки</t>
  </si>
  <si>
    <t>23</t>
  </si>
  <si>
    <t>Замена установочной арматуры, замена</t>
  </si>
  <si>
    <t>и ремонт аппаратов защиты</t>
  </si>
  <si>
    <t>24</t>
  </si>
  <si>
    <t>25</t>
  </si>
  <si>
    <t>Аварийные работы</t>
  </si>
  <si>
    <t>ИТОГО:</t>
  </si>
  <si>
    <t xml:space="preserve">Ремонт мусоропроводов (шиберов, </t>
  </si>
  <si>
    <t>шт/м2</t>
  </si>
  <si>
    <t>Кровля мягкая</t>
  </si>
  <si>
    <t>Огнезащита деревянных конструкций</t>
  </si>
  <si>
    <t>чердачных помещений</t>
  </si>
  <si>
    <t>т руб.</t>
  </si>
  <si>
    <t>26</t>
  </si>
  <si>
    <t>Резерв средств на аварийный ремонт</t>
  </si>
  <si>
    <t>ул. Кирова, д.13</t>
  </si>
  <si>
    <t>ул. Кирова, д.15</t>
  </si>
  <si>
    <t>ул. Кирова, д.17</t>
  </si>
  <si>
    <t>ул. М. Горького, д.5</t>
  </si>
  <si>
    <t>ул. М. Горького, д.7</t>
  </si>
  <si>
    <t>ул. Кирова, д18</t>
  </si>
  <si>
    <t>ул. Кирова, д.19</t>
  </si>
  <si>
    <t>ул. Кирова, д.21</t>
  </si>
  <si>
    <t>ул. Кирова, д.22</t>
  </si>
  <si>
    <t>ул. Кирова, д.23</t>
  </si>
  <si>
    <t>ул. Кирова, д.25</t>
  </si>
  <si>
    <t>ул. Кирова, д.27</t>
  </si>
  <si>
    <t>ул. Кирова, д.29</t>
  </si>
  <si>
    <t>ул. Комсомольская, д.8</t>
  </si>
  <si>
    <t>ул. Комсомольская, д.10</t>
  </si>
  <si>
    <t>ул. Комсомольская, д.12</t>
  </si>
  <si>
    <t>ул. Краснофлотская, д.3</t>
  </si>
  <si>
    <t>ул. Ладожская, д.9</t>
  </si>
  <si>
    <t>ул. Ладожская, д.12</t>
  </si>
  <si>
    <t>ул. Ладожская, д.14</t>
  </si>
  <si>
    <t>ул. Ладожская, д.18</t>
  </si>
  <si>
    <t>ул. Ладожская, д.20</t>
  </si>
  <si>
    <t>ул. Ладожская, д.22</t>
  </si>
  <si>
    <t>ул. Молодежная, д.18</t>
  </si>
  <si>
    <t>ул. Новая, д.3</t>
  </si>
  <si>
    <t>ул. Новая, д.7</t>
  </si>
  <si>
    <t>ул. Новая, д.9</t>
  </si>
  <si>
    <t>ул. Новая, д.19</t>
  </si>
  <si>
    <t>ул. Новая, д.20</t>
  </si>
  <si>
    <t>ул. Новая, д.22</t>
  </si>
  <si>
    <t>ул. Новая, д.24</t>
  </si>
  <si>
    <t>ул. Новая, д.28</t>
  </si>
  <si>
    <t>ул. Новая, д.30</t>
  </si>
  <si>
    <t>ул. Новая, д.38</t>
  </si>
  <si>
    <t>ул. Петуниной, д.2</t>
  </si>
  <si>
    <t>ул. Петуниной, д.3</t>
  </si>
  <si>
    <t>ул. Пионерская, д.1</t>
  </si>
  <si>
    <t>ул. Победы, д.1</t>
  </si>
  <si>
    <t>ул. Победы, д.3</t>
  </si>
  <si>
    <t>ул. Победы, д.4</t>
  </si>
  <si>
    <t>ул. Победы, д.5</t>
  </si>
  <si>
    <t>ул. Победы, д.7</t>
  </si>
  <si>
    <t>ул. Победы, д.11</t>
  </si>
  <si>
    <t>ул. Победы, д.13</t>
  </si>
  <si>
    <t>ул. Победы, д.14</t>
  </si>
  <si>
    <t>ул. Победы, д.15</t>
  </si>
  <si>
    <t>ул. Победы, д.17</t>
  </si>
  <si>
    <t>ул. Победы, д.19</t>
  </si>
  <si>
    <t>ул. Победы, д.21</t>
  </si>
  <si>
    <t>ул. Победы, д.23</t>
  </si>
  <si>
    <t>ул. Победы, д.25</t>
  </si>
  <si>
    <t>ул. Победы, д.27</t>
  </si>
  <si>
    <t>ул. Победы, д.40</t>
  </si>
  <si>
    <t>ул. Северная, д.15</t>
  </si>
  <si>
    <t>ул. Северная, д.17</t>
  </si>
  <si>
    <t>ул. Северная, д.21</t>
  </si>
  <si>
    <t>ул. Советская, д.21</t>
  </si>
  <si>
    <t>п. Молодцово, д.1</t>
  </si>
  <si>
    <t>п. Молодцово, д.2</t>
  </si>
  <si>
    <t>п. Молодцово, д.3</t>
  </si>
  <si>
    <t>п. Молодцово, д.4</t>
  </si>
  <si>
    <t>п. Молодцово, д.5</t>
  </si>
  <si>
    <t>п. Молодцово, д.6</t>
  </si>
  <si>
    <t>п. Молодцово, д.7</t>
  </si>
  <si>
    <t>п. Молодцово, д.8</t>
  </si>
  <si>
    <t>Остаток на 01.01.2014</t>
  </si>
  <si>
    <t>Плановые начисления населению на 2014г.</t>
  </si>
  <si>
    <t xml:space="preserve">Установка узла учета </t>
  </si>
  <si>
    <t>шт.</t>
  </si>
  <si>
    <t>Ремонт отмостки</t>
  </si>
  <si>
    <t>ул. Д.Исаева.д.1</t>
  </si>
  <si>
    <t>Ремонт ГРЩ, ВУ, ВРУ,ЭЩ,</t>
  </si>
  <si>
    <t>Ремонт цоколя</t>
  </si>
  <si>
    <t>Изготовление и ремонт дверных проемов</t>
  </si>
  <si>
    <t>замена щитков на стене дома в т.ч.</t>
  </si>
  <si>
    <t>Ремонт балконов, козырьков, крылец, лестниц</t>
  </si>
  <si>
    <t>ул. Петуниной, д.1</t>
  </si>
  <si>
    <t>Изготовление металлических решеток, ограждений</t>
  </si>
  <si>
    <t xml:space="preserve">Косметический ремонт МОП </t>
  </si>
  <si>
    <t xml:space="preserve"> 2014г.</t>
  </si>
  <si>
    <t>АР-80 тыс.руб.-изготовл. кисона</t>
  </si>
  <si>
    <t>ОТЧЕТ О ВЫПОЛНЕНИИ ПЛАНА ТЕКУЩЕГО РЕМОНТ ЗА 2014 ГОД</t>
  </si>
  <si>
    <t xml:space="preserve">План </t>
  </si>
  <si>
    <t>Факт</t>
  </si>
  <si>
    <t>м2/шт</t>
  </si>
  <si>
    <t>План</t>
  </si>
  <si>
    <t>изготов.и установка навесов на приямки</t>
  </si>
  <si>
    <t>Ремонт супеней</t>
  </si>
  <si>
    <t>Замена пакетных выключ., автоматов на ток, плавких вставок , ремонт щитков</t>
  </si>
  <si>
    <t>м2/шт. колпаки</t>
  </si>
  <si>
    <t xml:space="preserve">Кирова 12 </t>
  </si>
  <si>
    <t>Краснофлотская, д.4</t>
  </si>
  <si>
    <t>Краснофлотская, д.6</t>
  </si>
  <si>
    <t>Победы, д.9</t>
  </si>
  <si>
    <t>Всего по ООО "УК ГАРАНТ СЕРВИС" ФАКТ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</si>
</sst>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р_.;[Red]#,##0.00_р_."/>
    <numFmt numFmtId="166" formatCode="#,##0;[Red]#,##0"/>
    <numFmt numFmtId="167" formatCode="#,##0.000_р_.;[Red]#,##0.000_р_."/>
    <numFmt numFmtId="168" formatCode="0.000"/>
    <numFmt numFmtId="169" formatCode="#,##0.0000_р_.;[Red]#,##0.0000_р_."/>
    <numFmt numFmtId="170" formatCode="0.0000"/>
    <numFmt numFmtId="171" formatCode="0.0"/>
    <numFmt numFmtId="172" formatCode="0.000000"/>
    <numFmt numFmtId="173" formatCode="0.00000"/>
    <numFmt numFmtId="174" formatCode="#,##0.00000_р_.;[Red]#,##0.00000_р_."/>
    <numFmt numFmtId="175" formatCode="0.000000000"/>
    <numFmt numFmtId="176" formatCode="0.00000000"/>
    <numFmt numFmtId="177" formatCode="0.0000000"/>
    <numFmt numFmtId="178" formatCode="#,##0.000000_р_.;[Red]#,##0.000000_р_."/>
    <numFmt numFmtId="179" formatCode="#,##0.0000000_р_.;[Red]#,##0.0000000_р_."/>
    <numFmt numFmtId="180" formatCode="#,##0.00000000_р_.;[Red]#,##0.00000000_р_."/>
    <numFmt numFmtId="181" formatCode="#,##0.0_р_.;[Red]#,##0.0_р_.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2" fillId="0" borderId="12" xfId="58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71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8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21" fillId="0" borderId="1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/>
    </xf>
    <xf numFmtId="16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165" fontId="2" fillId="0" borderId="12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70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171" fontId="21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27"/>
  <sheetViews>
    <sheetView zoomScalePageLayoutView="0" workbookViewId="0" topLeftCell="A2">
      <pane xSplit="3" ySplit="19" topLeftCell="D75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F20" sqref="F20"/>
    </sheetView>
  </sheetViews>
  <sheetFormatPr defaultColWidth="9.00390625" defaultRowHeight="12.75"/>
  <cols>
    <col min="1" max="1" width="8.25390625" style="53" customWidth="1"/>
    <col min="2" max="2" width="41.375" style="15" customWidth="1"/>
    <col min="3" max="3" width="9.75390625" style="15" customWidth="1"/>
    <col min="4" max="4" width="20.00390625" style="15" customWidth="1"/>
    <col min="5" max="5" width="11.625" style="54" customWidth="1"/>
    <col min="6" max="6" width="11.875" style="54" customWidth="1"/>
    <col min="7" max="7" width="13.25390625" style="15" customWidth="1"/>
    <col min="8" max="8" width="11.375" style="15" customWidth="1"/>
    <col min="9" max="9" width="13.00390625" style="15" customWidth="1"/>
    <col min="10" max="10" width="10.125" style="15" customWidth="1"/>
    <col min="11" max="11" width="12.875" style="15" customWidth="1"/>
    <col min="12" max="12" width="11.625" style="15" customWidth="1"/>
    <col min="13" max="13" width="13.00390625" style="15" customWidth="1"/>
    <col min="14" max="14" width="11.25390625" style="15" customWidth="1"/>
    <col min="15" max="15" width="10.625" style="15" customWidth="1"/>
    <col min="16" max="16" width="11.00390625" style="15" customWidth="1"/>
    <col min="17" max="17" width="11.125" style="15" customWidth="1"/>
    <col min="18" max="18" width="10.625" style="15" customWidth="1"/>
    <col min="19" max="20" width="9.875" style="15" customWidth="1"/>
    <col min="21" max="21" width="10.75390625" style="15" customWidth="1"/>
    <col min="22" max="22" width="11.25390625" style="15" customWidth="1"/>
    <col min="23" max="23" width="9.00390625" style="15" customWidth="1"/>
    <col min="24" max="24" width="10.00390625" style="15" customWidth="1"/>
    <col min="25" max="25" width="8.375" style="15" customWidth="1"/>
    <col min="26" max="26" width="8.625" style="15" customWidth="1"/>
    <col min="27" max="27" width="8.375" style="15" customWidth="1"/>
    <col min="28" max="28" width="8.625" style="15" customWidth="1"/>
    <col min="29" max="29" width="9.00390625" style="15" customWidth="1"/>
    <col min="30" max="30" width="8.625" style="15" customWidth="1"/>
    <col min="31" max="31" width="8.875" style="15" customWidth="1"/>
    <col min="32" max="32" width="8.125" style="15" customWidth="1"/>
    <col min="33" max="33" width="8.00390625" style="15" customWidth="1"/>
    <col min="34" max="34" width="8.375" style="15" customWidth="1"/>
    <col min="35" max="35" width="8.125" style="51" customWidth="1"/>
    <col min="36" max="36" width="8.625" style="51" customWidth="1"/>
    <col min="37" max="37" width="9.00390625" style="15" customWidth="1"/>
    <col min="38" max="38" width="10.00390625" style="15" customWidth="1"/>
    <col min="39" max="39" width="8.75390625" style="15" customWidth="1"/>
    <col min="40" max="40" width="10.00390625" style="15" customWidth="1"/>
    <col min="41" max="41" width="9.375" style="15" customWidth="1"/>
    <col min="42" max="42" width="8.25390625" style="15" customWidth="1"/>
    <col min="43" max="45" width="9.875" style="15" customWidth="1"/>
    <col min="46" max="46" width="10.25390625" style="15" customWidth="1"/>
    <col min="47" max="47" width="9.125" style="15" customWidth="1"/>
    <col min="48" max="48" width="10.125" style="15" customWidth="1"/>
    <col min="49" max="49" width="9.625" style="15" customWidth="1"/>
    <col min="50" max="52" width="9.125" style="15" customWidth="1"/>
    <col min="53" max="54" width="9.875" style="15" customWidth="1"/>
    <col min="55" max="55" width="9.125" style="15" customWidth="1"/>
    <col min="56" max="57" width="9.25390625" style="15" customWidth="1"/>
    <col min="58" max="58" width="9.00390625" style="15" customWidth="1"/>
    <col min="59" max="59" width="9.125" style="8" customWidth="1"/>
    <col min="60" max="60" width="9.25390625" style="8" customWidth="1"/>
    <col min="61" max="61" width="10.00390625" style="8" customWidth="1"/>
    <col min="62" max="62" width="9.625" style="8" customWidth="1"/>
    <col min="63" max="63" width="9.375" style="8" customWidth="1"/>
    <col min="64" max="64" width="8.875" style="8" customWidth="1"/>
    <col min="65" max="65" width="9.125" style="8" customWidth="1"/>
    <col min="66" max="66" width="10.25390625" style="8" customWidth="1"/>
    <col min="67" max="67" width="9.25390625" style="8" customWidth="1"/>
    <col min="68" max="68" width="10.375" style="8" customWidth="1"/>
    <col min="69" max="69" width="9.875" style="8" customWidth="1"/>
    <col min="70" max="70" width="9.375" style="8" customWidth="1"/>
    <col min="71" max="71" width="9.375" style="52" customWidth="1"/>
    <col min="72" max="72" width="9.625" style="52" customWidth="1"/>
    <col min="73" max="73" width="10.00390625" style="8" customWidth="1"/>
    <col min="74" max="74" width="9.625" style="8" customWidth="1"/>
    <col min="75" max="75" width="11.875" style="8" customWidth="1"/>
    <col min="76" max="76" width="14.00390625" style="8" customWidth="1"/>
    <col min="77" max="77" width="10.875" style="8" customWidth="1"/>
    <col min="78" max="78" width="11.25390625" style="8" customWidth="1"/>
    <col min="79" max="79" width="9.75390625" style="8" customWidth="1"/>
    <col min="80" max="80" width="11.125" style="8" customWidth="1"/>
    <col min="81" max="81" width="9.25390625" style="8" customWidth="1"/>
    <col min="82" max="82" width="10.375" style="8" customWidth="1"/>
    <col min="83" max="83" width="9.00390625" style="8" customWidth="1"/>
    <col min="84" max="84" width="8.625" style="8" customWidth="1"/>
    <col min="85" max="85" width="9.375" style="52" customWidth="1"/>
    <col min="86" max="86" width="9.25390625" style="52" customWidth="1"/>
    <col min="87" max="87" width="10.125" style="52" customWidth="1"/>
    <col min="88" max="88" width="9.875" style="52" customWidth="1"/>
    <col min="89" max="89" width="9.75390625" style="52" customWidth="1"/>
    <col min="90" max="90" width="9.125" style="52" customWidth="1"/>
    <col min="91" max="91" width="9.75390625" style="52" customWidth="1"/>
    <col min="92" max="92" width="10.25390625" style="52" customWidth="1"/>
    <col min="93" max="94" width="9.125" style="8" customWidth="1"/>
    <col min="95" max="95" width="9.00390625" style="8" customWidth="1"/>
    <col min="96" max="96" width="9.75390625" style="8" customWidth="1"/>
    <col min="97" max="97" width="8.25390625" style="8" customWidth="1"/>
    <col min="98" max="99" width="10.75390625" style="8" customWidth="1"/>
    <col min="100" max="100" width="9.125" style="8" customWidth="1"/>
    <col min="101" max="101" width="9.625" style="8" customWidth="1"/>
    <col min="102" max="102" width="9.875" style="8" customWidth="1"/>
    <col min="103" max="104" width="8.875" style="8" customWidth="1"/>
    <col min="105" max="105" width="9.375" style="8" customWidth="1"/>
    <col min="106" max="106" width="10.25390625" style="8" customWidth="1"/>
    <col min="107" max="107" width="10.125" style="8" customWidth="1"/>
    <col min="108" max="108" width="8.625" style="8" customWidth="1"/>
    <col min="109" max="109" width="8.875" style="8" customWidth="1"/>
    <col min="110" max="110" width="8.25390625" style="8" customWidth="1"/>
    <col min="111" max="111" width="8.875" style="8" customWidth="1"/>
    <col min="112" max="112" width="9.625" style="8" customWidth="1"/>
    <col min="113" max="113" width="9.375" style="8" customWidth="1"/>
    <col min="114" max="114" width="9.25390625" style="8" customWidth="1"/>
    <col min="115" max="116" width="9.375" style="8" customWidth="1"/>
    <col min="117" max="117" width="9.25390625" style="8" customWidth="1"/>
    <col min="118" max="118" width="10.125" style="8" customWidth="1"/>
    <col min="119" max="119" width="9.25390625" style="8" customWidth="1"/>
    <col min="120" max="120" width="9.125" style="8" customWidth="1"/>
    <col min="121" max="124" width="14.375" style="8" customWidth="1"/>
    <col min="125" max="16384" width="12.125" style="15" customWidth="1"/>
  </cols>
  <sheetData>
    <row r="1" spans="1:14" ht="14.25" customHeight="1">
      <c r="A1" s="49"/>
      <c r="B1" s="8"/>
      <c r="C1" s="8"/>
      <c r="D1" s="8"/>
      <c r="E1" s="50"/>
      <c r="F1" s="50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49"/>
      <c r="B2" s="14" t="s">
        <v>24</v>
      </c>
      <c r="C2" s="8"/>
      <c r="D2" s="8"/>
      <c r="E2" s="50"/>
      <c r="F2" s="50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49"/>
      <c r="B3" s="14" t="s">
        <v>25</v>
      </c>
      <c r="C3" s="8"/>
      <c r="D3" s="8"/>
      <c r="E3" s="50"/>
      <c r="F3" s="50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49"/>
      <c r="B4" s="14" t="s">
        <v>26</v>
      </c>
      <c r="C4" s="8"/>
      <c r="D4" s="8"/>
      <c r="E4" s="50"/>
      <c r="F4" s="50"/>
      <c r="G4" s="8"/>
      <c r="H4" s="8"/>
      <c r="I4" s="8"/>
      <c r="J4" s="8"/>
      <c r="K4" s="8"/>
      <c r="L4" s="8"/>
      <c r="M4" s="8">
        <v>1</v>
      </c>
      <c r="N4" s="8"/>
    </row>
    <row r="5" spans="2:16" ht="20.25" customHeight="1">
      <c r="B5" s="71" t="s">
        <v>163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ht="13.5" thickBot="1"/>
    <row r="7" spans="1:124" ht="52.5" customHeight="1" thickBot="1">
      <c r="A7" s="97" t="s">
        <v>0</v>
      </c>
      <c r="B7" s="32" t="s">
        <v>2</v>
      </c>
      <c r="C7" s="32" t="s">
        <v>3</v>
      </c>
      <c r="D7" s="32" t="s">
        <v>176</v>
      </c>
      <c r="E7" s="99" t="s">
        <v>85</v>
      </c>
      <c r="F7" s="101"/>
      <c r="G7" s="99" t="s">
        <v>86</v>
      </c>
      <c r="H7" s="100"/>
      <c r="I7" s="99" t="s">
        <v>152</v>
      </c>
      <c r="J7" s="101"/>
      <c r="K7" s="99" t="s">
        <v>82</v>
      </c>
      <c r="L7" s="101"/>
      <c r="M7" s="99" t="s">
        <v>83</v>
      </c>
      <c r="N7" s="101"/>
      <c r="O7" s="99" t="s">
        <v>84</v>
      </c>
      <c r="P7" s="101"/>
      <c r="Q7" s="99" t="s">
        <v>87</v>
      </c>
      <c r="R7" s="100"/>
      <c r="S7" s="99" t="s">
        <v>88</v>
      </c>
      <c r="T7" s="100"/>
      <c r="U7" s="99" t="s">
        <v>89</v>
      </c>
      <c r="V7" s="101"/>
      <c r="W7" s="102" t="s">
        <v>90</v>
      </c>
      <c r="X7" s="85"/>
      <c r="Y7" s="93" t="s">
        <v>91</v>
      </c>
      <c r="Z7" s="94"/>
      <c r="AA7" s="93" t="s">
        <v>92</v>
      </c>
      <c r="AB7" s="94"/>
      <c r="AC7" s="93" t="s">
        <v>93</v>
      </c>
      <c r="AD7" s="85"/>
      <c r="AE7" s="95" t="s">
        <v>94</v>
      </c>
      <c r="AF7" s="96"/>
      <c r="AG7" s="87" t="s">
        <v>95</v>
      </c>
      <c r="AH7" s="88"/>
      <c r="AI7" s="92" t="s">
        <v>96</v>
      </c>
      <c r="AJ7" s="88"/>
      <c r="AK7" s="92" t="s">
        <v>97</v>
      </c>
      <c r="AL7" s="88"/>
      <c r="AM7" s="92" t="s">
        <v>98</v>
      </c>
      <c r="AN7" s="88"/>
      <c r="AO7" s="87" t="s">
        <v>99</v>
      </c>
      <c r="AP7" s="88"/>
      <c r="AQ7" s="92" t="s">
        <v>100</v>
      </c>
      <c r="AR7" s="88"/>
      <c r="AS7" s="92" t="s">
        <v>101</v>
      </c>
      <c r="AT7" s="88"/>
      <c r="AU7" s="92" t="s">
        <v>102</v>
      </c>
      <c r="AV7" s="88"/>
      <c r="AW7" s="92" t="s">
        <v>103</v>
      </c>
      <c r="AX7" s="88"/>
      <c r="AY7" s="92" t="s">
        <v>104</v>
      </c>
      <c r="AZ7" s="88"/>
      <c r="BA7" s="87" t="s">
        <v>105</v>
      </c>
      <c r="BB7" s="88"/>
      <c r="BC7" s="92" t="s">
        <v>106</v>
      </c>
      <c r="BD7" s="88"/>
      <c r="BE7" s="92" t="s">
        <v>107</v>
      </c>
      <c r="BF7" s="88"/>
      <c r="BG7" s="92" t="s">
        <v>108</v>
      </c>
      <c r="BH7" s="88"/>
      <c r="BI7" s="92" t="s">
        <v>109</v>
      </c>
      <c r="BJ7" s="88"/>
      <c r="BK7" s="92" t="s">
        <v>110</v>
      </c>
      <c r="BL7" s="88"/>
      <c r="BM7" s="92" t="s">
        <v>111</v>
      </c>
      <c r="BN7" s="88"/>
      <c r="BO7" s="92" t="s">
        <v>112</v>
      </c>
      <c r="BP7" s="88"/>
      <c r="BQ7" s="87" t="s">
        <v>113</v>
      </c>
      <c r="BR7" s="88"/>
      <c r="BS7" s="92" t="s">
        <v>114</v>
      </c>
      <c r="BT7" s="88"/>
      <c r="BU7" s="92" t="s">
        <v>115</v>
      </c>
      <c r="BV7" s="88"/>
      <c r="BW7" s="35" t="s">
        <v>158</v>
      </c>
      <c r="BX7" s="35" t="s">
        <v>116</v>
      </c>
      <c r="BY7" s="92" t="s">
        <v>117</v>
      </c>
      <c r="BZ7" s="88"/>
      <c r="CA7" s="92" t="s">
        <v>118</v>
      </c>
      <c r="CB7" s="88"/>
      <c r="CC7" s="87" t="s">
        <v>119</v>
      </c>
      <c r="CD7" s="88"/>
      <c r="CE7" s="87" t="s">
        <v>120</v>
      </c>
      <c r="CF7" s="88"/>
      <c r="CG7" s="88" t="s">
        <v>121</v>
      </c>
      <c r="CH7" s="88"/>
      <c r="CI7" s="92" t="s">
        <v>122</v>
      </c>
      <c r="CJ7" s="88"/>
      <c r="CK7" s="92" t="s">
        <v>123</v>
      </c>
      <c r="CL7" s="88"/>
      <c r="CM7" s="92" t="s">
        <v>124</v>
      </c>
      <c r="CN7" s="88"/>
      <c r="CO7" s="87" t="s">
        <v>125</v>
      </c>
      <c r="CP7" s="88"/>
      <c r="CQ7" s="87" t="s">
        <v>126</v>
      </c>
      <c r="CR7" s="88"/>
      <c r="CS7" s="87" t="s">
        <v>127</v>
      </c>
      <c r="CT7" s="88"/>
      <c r="CU7" s="87" t="s">
        <v>128</v>
      </c>
      <c r="CV7" s="88"/>
      <c r="CW7" s="87" t="s">
        <v>129</v>
      </c>
      <c r="CX7" s="88"/>
      <c r="CY7" s="87" t="s">
        <v>130</v>
      </c>
      <c r="CZ7" s="88"/>
      <c r="DA7" s="87" t="s">
        <v>131</v>
      </c>
      <c r="DB7" s="88"/>
      <c r="DC7" s="87" t="s">
        <v>132</v>
      </c>
      <c r="DD7" s="88"/>
      <c r="DE7" s="87" t="s">
        <v>133</v>
      </c>
      <c r="DF7" s="88"/>
      <c r="DG7" s="87" t="s">
        <v>134</v>
      </c>
      <c r="DH7" s="88"/>
      <c r="DI7" s="87" t="s">
        <v>135</v>
      </c>
      <c r="DJ7" s="88"/>
      <c r="DK7" s="87" t="s">
        <v>136</v>
      </c>
      <c r="DL7" s="88"/>
      <c r="DM7" s="87" t="s">
        <v>137</v>
      </c>
      <c r="DN7" s="88"/>
      <c r="DO7" s="87" t="s">
        <v>138</v>
      </c>
      <c r="DP7" s="88"/>
      <c r="DQ7" s="16" t="s">
        <v>172</v>
      </c>
      <c r="DR7" s="16" t="s">
        <v>173</v>
      </c>
      <c r="DS7" s="16" t="s">
        <v>174</v>
      </c>
      <c r="DT7" s="16" t="s">
        <v>175</v>
      </c>
    </row>
    <row r="8" spans="1:124" ht="12.75">
      <c r="A8" s="98"/>
      <c r="B8" s="79"/>
      <c r="C8" s="79"/>
      <c r="D8" s="79"/>
      <c r="E8" s="55" t="s">
        <v>164</v>
      </c>
      <c r="F8" s="55" t="s">
        <v>165</v>
      </c>
      <c r="G8" s="55" t="s">
        <v>164</v>
      </c>
      <c r="H8" s="55" t="s">
        <v>165</v>
      </c>
      <c r="I8" s="55" t="s">
        <v>164</v>
      </c>
      <c r="J8" s="55" t="s">
        <v>165</v>
      </c>
      <c r="K8" s="55" t="s">
        <v>164</v>
      </c>
      <c r="L8" s="55" t="s">
        <v>165</v>
      </c>
      <c r="M8" s="55" t="s">
        <v>164</v>
      </c>
      <c r="N8" s="55" t="s">
        <v>165</v>
      </c>
      <c r="O8" s="55" t="s">
        <v>164</v>
      </c>
      <c r="P8" s="55" t="s">
        <v>165</v>
      </c>
      <c r="Q8" s="55" t="s">
        <v>164</v>
      </c>
      <c r="R8" s="55" t="s">
        <v>165</v>
      </c>
      <c r="S8" s="55" t="s">
        <v>164</v>
      </c>
      <c r="T8" s="55" t="s">
        <v>165</v>
      </c>
      <c r="U8" s="55" t="s">
        <v>164</v>
      </c>
      <c r="V8" s="55" t="s">
        <v>165</v>
      </c>
      <c r="W8" s="55" t="s">
        <v>164</v>
      </c>
      <c r="X8" s="55" t="s">
        <v>165</v>
      </c>
      <c r="Y8" s="55" t="s">
        <v>164</v>
      </c>
      <c r="Z8" s="55" t="s">
        <v>165</v>
      </c>
      <c r="AA8" s="55" t="s">
        <v>164</v>
      </c>
      <c r="AB8" s="55" t="s">
        <v>165</v>
      </c>
      <c r="AC8" s="55" t="s">
        <v>164</v>
      </c>
      <c r="AD8" s="55" t="s">
        <v>165</v>
      </c>
      <c r="AE8" s="55" t="s">
        <v>164</v>
      </c>
      <c r="AF8" s="55" t="s">
        <v>165</v>
      </c>
      <c r="AG8" s="55" t="s">
        <v>164</v>
      </c>
      <c r="AH8" s="55" t="s">
        <v>165</v>
      </c>
      <c r="AI8" s="55" t="s">
        <v>164</v>
      </c>
      <c r="AJ8" s="55" t="s">
        <v>165</v>
      </c>
      <c r="AK8" s="55" t="s">
        <v>164</v>
      </c>
      <c r="AL8" s="55" t="s">
        <v>165</v>
      </c>
      <c r="AM8" s="55" t="s">
        <v>164</v>
      </c>
      <c r="AN8" s="55" t="s">
        <v>165</v>
      </c>
      <c r="AO8" s="55" t="s">
        <v>164</v>
      </c>
      <c r="AP8" s="55" t="s">
        <v>165</v>
      </c>
      <c r="AQ8" s="55" t="s">
        <v>164</v>
      </c>
      <c r="AR8" s="55" t="s">
        <v>165</v>
      </c>
      <c r="AS8" s="55" t="s">
        <v>164</v>
      </c>
      <c r="AT8" s="55" t="s">
        <v>165</v>
      </c>
      <c r="AU8" s="55" t="s">
        <v>164</v>
      </c>
      <c r="AV8" s="55" t="s">
        <v>165</v>
      </c>
      <c r="AW8" s="55" t="s">
        <v>164</v>
      </c>
      <c r="AX8" s="55" t="s">
        <v>165</v>
      </c>
      <c r="AY8" s="55" t="s">
        <v>164</v>
      </c>
      <c r="AZ8" s="55" t="s">
        <v>165</v>
      </c>
      <c r="BA8" s="55" t="s">
        <v>164</v>
      </c>
      <c r="BB8" s="55" t="s">
        <v>165</v>
      </c>
      <c r="BC8" s="55" t="s">
        <v>164</v>
      </c>
      <c r="BD8" s="55" t="s">
        <v>165</v>
      </c>
      <c r="BE8" s="55" t="s">
        <v>164</v>
      </c>
      <c r="BF8" s="55" t="s">
        <v>165</v>
      </c>
      <c r="BG8" s="55" t="s">
        <v>164</v>
      </c>
      <c r="BH8" s="55" t="s">
        <v>165</v>
      </c>
      <c r="BI8" s="55" t="s">
        <v>164</v>
      </c>
      <c r="BJ8" s="55" t="s">
        <v>165</v>
      </c>
      <c r="BK8" s="55" t="s">
        <v>164</v>
      </c>
      <c r="BL8" s="55" t="s">
        <v>165</v>
      </c>
      <c r="BM8" s="55" t="s">
        <v>164</v>
      </c>
      <c r="BN8" s="55" t="s">
        <v>165</v>
      </c>
      <c r="BO8" s="55" t="s">
        <v>164</v>
      </c>
      <c r="BP8" s="55" t="s">
        <v>165</v>
      </c>
      <c r="BQ8" s="21" t="s">
        <v>164</v>
      </c>
      <c r="BR8" s="21" t="s">
        <v>165</v>
      </c>
      <c r="BS8" s="21" t="s">
        <v>164</v>
      </c>
      <c r="BT8" s="21" t="s">
        <v>165</v>
      </c>
      <c r="BU8" s="21" t="s">
        <v>164</v>
      </c>
      <c r="BV8" s="21" t="s">
        <v>165</v>
      </c>
      <c r="BW8" s="21" t="s">
        <v>167</v>
      </c>
      <c r="BX8" s="21" t="s">
        <v>167</v>
      </c>
      <c r="BY8" s="21" t="s">
        <v>164</v>
      </c>
      <c r="BZ8" s="21" t="s">
        <v>165</v>
      </c>
      <c r="CA8" s="21" t="s">
        <v>164</v>
      </c>
      <c r="CB8" s="21" t="s">
        <v>165</v>
      </c>
      <c r="CC8" s="21" t="s">
        <v>164</v>
      </c>
      <c r="CD8" s="21" t="s">
        <v>165</v>
      </c>
      <c r="CE8" s="21" t="s">
        <v>164</v>
      </c>
      <c r="CF8" s="21" t="s">
        <v>165</v>
      </c>
      <c r="CG8" s="21" t="s">
        <v>164</v>
      </c>
      <c r="CH8" s="21" t="s">
        <v>165</v>
      </c>
      <c r="CI8" s="21" t="s">
        <v>164</v>
      </c>
      <c r="CJ8" s="21" t="s">
        <v>165</v>
      </c>
      <c r="CK8" s="21" t="s">
        <v>164</v>
      </c>
      <c r="CL8" s="21" t="s">
        <v>165</v>
      </c>
      <c r="CM8" s="21" t="s">
        <v>164</v>
      </c>
      <c r="CN8" s="21" t="s">
        <v>165</v>
      </c>
      <c r="CO8" s="21" t="s">
        <v>164</v>
      </c>
      <c r="CP8" s="21" t="s">
        <v>165</v>
      </c>
      <c r="CQ8" s="21" t="s">
        <v>164</v>
      </c>
      <c r="CR8" s="21" t="s">
        <v>165</v>
      </c>
      <c r="CS8" s="21" t="s">
        <v>164</v>
      </c>
      <c r="CT8" s="21" t="s">
        <v>165</v>
      </c>
      <c r="CU8" s="21" t="s">
        <v>164</v>
      </c>
      <c r="CV8" s="21" t="s">
        <v>165</v>
      </c>
      <c r="CW8" s="21" t="s">
        <v>164</v>
      </c>
      <c r="CX8" s="21" t="s">
        <v>165</v>
      </c>
      <c r="CY8" s="21" t="s">
        <v>164</v>
      </c>
      <c r="CZ8" s="21" t="s">
        <v>165</v>
      </c>
      <c r="DA8" s="21" t="s">
        <v>164</v>
      </c>
      <c r="DB8" s="21" t="s">
        <v>165</v>
      </c>
      <c r="DC8" s="21" t="s">
        <v>164</v>
      </c>
      <c r="DD8" s="21" t="s">
        <v>165</v>
      </c>
      <c r="DE8" s="21" t="s">
        <v>164</v>
      </c>
      <c r="DF8" s="21" t="s">
        <v>165</v>
      </c>
      <c r="DG8" s="21" t="s">
        <v>164</v>
      </c>
      <c r="DH8" s="21" t="s">
        <v>165</v>
      </c>
      <c r="DI8" s="21" t="s">
        <v>164</v>
      </c>
      <c r="DJ8" s="21" t="s">
        <v>165</v>
      </c>
      <c r="DK8" s="21" t="s">
        <v>164</v>
      </c>
      <c r="DL8" s="21" t="s">
        <v>165</v>
      </c>
      <c r="DM8" s="21" t="s">
        <v>164</v>
      </c>
      <c r="DN8" s="21" t="s">
        <v>165</v>
      </c>
      <c r="DO8" s="21" t="s">
        <v>164</v>
      </c>
      <c r="DP8" s="21" t="s">
        <v>165</v>
      </c>
      <c r="DQ8" s="55" t="s">
        <v>165</v>
      </c>
      <c r="DR8" s="55" t="s">
        <v>165</v>
      </c>
      <c r="DS8" s="55" t="s">
        <v>165</v>
      </c>
      <c r="DT8" s="55" t="s">
        <v>165</v>
      </c>
    </row>
    <row r="9" spans="1:124" ht="12.75">
      <c r="A9" s="56" t="s">
        <v>28</v>
      </c>
      <c r="B9" s="16" t="s">
        <v>27</v>
      </c>
      <c r="C9" s="16"/>
      <c r="D9" s="16"/>
      <c r="E9" s="55"/>
      <c r="F9" s="55"/>
      <c r="G9" s="16"/>
      <c r="H9" s="16"/>
      <c r="I9" s="16"/>
      <c r="J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7"/>
      <c r="X9" s="7"/>
      <c r="Y9" s="7"/>
      <c r="Z9" s="7"/>
      <c r="AA9" s="7"/>
      <c r="AB9" s="7"/>
      <c r="AC9" s="7"/>
      <c r="AD9" s="7"/>
      <c r="AE9" s="7"/>
      <c r="AF9" s="7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10"/>
      <c r="BW9" s="10"/>
      <c r="BX9" s="4"/>
      <c r="BY9" s="4"/>
      <c r="BZ9" s="4"/>
      <c r="CA9" s="4"/>
      <c r="CB9" s="4"/>
      <c r="CC9" s="4"/>
      <c r="CD9" s="10"/>
      <c r="CE9" s="10"/>
      <c r="CF9" s="10"/>
      <c r="CG9" s="4"/>
      <c r="CH9" s="4"/>
      <c r="CI9" s="4"/>
      <c r="CJ9" s="4"/>
      <c r="CK9" s="4"/>
      <c r="CL9" s="4"/>
      <c r="CM9" s="4"/>
      <c r="CN9" s="4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</row>
    <row r="10" spans="1:124" ht="12.75">
      <c r="A10" s="57" t="s">
        <v>6</v>
      </c>
      <c r="B10" s="58" t="s">
        <v>29</v>
      </c>
      <c r="C10" s="17" t="s">
        <v>30</v>
      </c>
      <c r="D10" s="17"/>
      <c r="E10" s="57"/>
      <c r="F10" s="57"/>
      <c r="G10" s="17"/>
      <c r="H10" s="17"/>
      <c r="I10" s="17"/>
      <c r="J10" s="17"/>
      <c r="K10" s="17"/>
      <c r="L10" s="17"/>
      <c r="M10" s="17"/>
      <c r="N10" s="17"/>
      <c r="O10" s="4"/>
      <c r="P10" s="4"/>
      <c r="Q10" s="4"/>
      <c r="R10" s="4"/>
      <c r="S10" s="4"/>
      <c r="T10" s="4"/>
      <c r="U10" s="4"/>
      <c r="V10" s="4"/>
      <c r="W10" s="26"/>
      <c r="X10" s="26"/>
      <c r="Y10" s="26"/>
      <c r="Z10" s="26"/>
      <c r="AA10" s="26"/>
      <c r="AB10" s="26"/>
      <c r="AC10" s="7"/>
      <c r="AD10" s="7"/>
      <c r="AE10" s="7"/>
      <c r="AF10" s="7"/>
      <c r="AG10" s="7"/>
      <c r="AH10" s="7"/>
      <c r="AI10" s="9"/>
      <c r="AJ10" s="9"/>
      <c r="AK10" s="7"/>
      <c r="AL10" s="7"/>
      <c r="AM10" s="7"/>
      <c r="AN10" s="7"/>
      <c r="AO10" s="9"/>
      <c r="AP10" s="9"/>
      <c r="AQ10" s="7"/>
      <c r="AR10" s="7"/>
      <c r="AS10" s="7"/>
      <c r="AT10" s="7"/>
      <c r="AU10" s="7"/>
      <c r="AV10" s="7"/>
      <c r="AW10" s="9"/>
      <c r="AX10" s="9"/>
      <c r="AY10" s="9"/>
      <c r="AZ10" s="9"/>
      <c r="BA10" s="9"/>
      <c r="BB10" s="9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10"/>
      <c r="BW10" s="10"/>
      <c r="BX10" s="4"/>
      <c r="BY10" s="4"/>
      <c r="BZ10" s="4"/>
      <c r="CA10" s="4"/>
      <c r="CB10" s="4"/>
      <c r="CC10" s="4"/>
      <c r="CD10" s="10"/>
      <c r="CE10" s="10"/>
      <c r="CF10" s="10"/>
      <c r="CG10" s="4"/>
      <c r="CH10" s="4"/>
      <c r="CI10" s="4"/>
      <c r="CJ10" s="4"/>
      <c r="CK10" s="4"/>
      <c r="CL10" s="4"/>
      <c r="CM10" s="4"/>
      <c r="CN10" s="4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12.75">
      <c r="A11" s="57" t="s">
        <v>7</v>
      </c>
      <c r="B11" s="58" t="s">
        <v>31</v>
      </c>
      <c r="C11" s="17" t="s">
        <v>5</v>
      </c>
      <c r="D11" s="17"/>
      <c r="E11" s="59"/>
      <c r="F11" s="59"/>
      <c r="G11" s="17"/>
      <c r="H11" s="17"/>
      <c r="I11" s="17"/>
      <c r="J11" s="17"/>
      <c r="K11" s="17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9"/>
      <c r="AJ11" s="9"/>
      <c r="AK11" s="7"/>
      <c r="AL11" s="7"/>
      <c r="AM11" s="7"/>
      <c r="AN11" s="7"/>
      <c r="AO11" s="9"/>
      <c r="AP11" s="9"/>
      <c r="AQ11" s="7"/>
      <c r="AR11" s="7"/>
      <c r="AS11" s="7"/>
      <c r="AT11" s="7"/>
      <c r="AU11" s="7"/>
      <c r="AV11" s="7"/>
      <c r="AW11" s="9"/>
      <c r="AX11" s="9"/>
      <c r="AY11" s="9"/>
      <c r="AZ11" s="9"/>
      <c r="BA11" s="9"/>
      <c r="BB11" s="9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10"/>
      <c r="BW11" s="10"/>
      <c r="BX11" s="4"/>
      <c r="BY11" s="4"/>
      <c r="BZ11" s="4"/>
      <c r="CA11" s="4"/>
      <c r="CB11" s="4"/>
      <c r="CC11" s="4"/>
      <c r="CD11" s="10"/>
      <c r="CE11" s="10"/>
      <c r="CF11" s="10"/>
      <c r="CG11" s="4"/>
      <c r="CH11" s="4"/>
      <c r="CI11" s="4"/>
      <c r="CJ11" s="4"/>
      <c r="CK11" s="4"/>
      <c r="CL11" s="4"/>
      <c r="CM11" s="4"/>
      <c r="CN11" s="4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2.75">
      <c r="A12" s="57" t="s">
        <v>8</v>
      </c>
      <c r="B12" s="60" t="s">
        <v>32</v>
      </c>
      <c r="C12" s="17"/>
      <c r="D12" s="17"/>
      <c r="E12" s="59"/>
      <c r="F12" s="59"/>
      <c r="G12" s="17"/>
      <c r="H12" s="17"/>
      <c r="I12" s="17"/>
      <c r="J12" s="17"/>
      <c r="K12" s="17"/>
      <c r="L12" s="17"/>
      <c r="M12" s="17"/>
      <c r="N12" s="17"/>
      <c r="O12" s="4"/>
      <c r="P12" s="4"/>
      <c r="Q12" s="4"/>
      <c r="R12" s="4"/>
      <c r="S12" s="4"/>
      <c r="T12" s="4"/>
      <c r="U12" s="4"/>
      <c r="V12" s="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9"/>
      <c r="AJ12" s="9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9"/>
      <c r="AX12" s="9"/>
      <c r="AY12" s="9"/>
      <c r="AZ12" s="9"/>
      <c r="BA12" s="9"/>
      <c r="BB12" s="9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9"/>
      <c r="BT12" s="9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9"/>
      <c r="CH12" s="9"/>
      <c r="CI12" s="9"/>
      <c r="CJ12" s="9"/>
      <c r="CK12" s="9"/>
      <c r="CL12" s="9"/>
      <c r="CM12" s="9"/>
      <c r="CN12" s="9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12.75">
      <c r="A13" s="57"/>
      <c r="B13" s="60" t="s">
        <v>161</v>
      </c>
      <c r="C13" s="17"/>
      <c r="D13" s="17"/>
      <c r="E13" s="59"/>
      <c r="F13" s="59"/>
      <c r="G13" s="17"/>
      <c r="H13" s="17"/>
      <c r="I13" s="17"/>
      <c r="J13" s="17"/>
      <c r="K13" s="17"/>
      <c r="L13" s="17"/>
      <c r="M13" s="17"/>
      <c r="N13" s="17"/>
      <c r="O13" s="4"/>
      <c r="P13" s="4"/>
      <c r="Q13" s="4"/>
      <c r="R13" s="4"/>
      <c r="S13" s="4"/>
      <c r="T13" s="4"/>
      <c r="U13" s="4"/>
      <c r="V13" s="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9"/>
      <c r="AJ13" s="9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9"/>
      <c r="AX13" s="9"/>
      <c r="AY13" s="9"/>
      <c r="AZ13" s="9"/>
      <c r="BA13" s="9"/>
      <c r="BB13" s="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9"/>
      <c r="BT13" s="9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9"/>
      <c r="CH13" s="9"/>
      <c r="CI13" s="9"/>
      <c r="CJ13" s="9"/>
      <c r="CK13" s="9"/>
      <c r="CL13" s="9"/>
      <c r="CM13" s="9"/>
      <c r="CN13" s="9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12.75">
      <c r="A14" s="57" t="s">
        <v>10</v>
      </c>
      <c r="B14" s="58" t="s">
        <v>147</v>
      </c>
      <c r="C14" s="17" t="s">
        <v>4</v>
      </c>
      <c r="D14" s="17"/>
      <c r="E14" s="17"/>
      <c r="F14" s="17"/>
      <c r="G14" s="22"/>
      <c r="H14" s="22"/>
      <c r="I14" s="22"/>
      <c r="J14" s="22"/>
      <c r="K14" s="17"/>
      <c r="L14" s="17"/>
      <c r="M14" s="17"/>
      <c r="N14" s="17"/>
      <c r="O14" s="4"/>
      <c r="P14" s="4"/>
      <c r="Q14" s="4"/>
      <c r="R14" s="4"/>
      <c r="S14" s="4"/>
      <c r="T14" s="4"/>
      <c r="U14" s="4"/>
      <c r="V14" s="4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</row>
    <row r="15" spans="1:124" ht="14.25" customHeight="1">
      <c r="A15" s="57" t="s">
        <v>11</v>
      </c>
      <c r="B15" s="58" t="s">
        <v>148</v>
      </c>
      <c r="C15" s="17" t="s">
        <v>4</v>
      </c>
      <c r="D15" s="61"/>
      <c r="E15" s="16">
        <v>50.606</v>
      </c>
      <c r="F15" s="16"/>
      <c r="G15" s="16">
        <v>29.428</v>
      </c>
      <c r="H15" s="16"/>
      <c r="I15" s="16">
        <v>3.165</v>
      </c>
      <c r="J15" s="16"/>
      <c r="K15" s="16">
        <v>41.493</v>
      </c>
      <c r="L15" s="16"/>
      <c r="M15" s="62">
        <v>29.47</v>
      </c>
      <c r="N15" s="62"/>
      <c r="O15" s="16">
        <v>28.657</v>
      </c>
      <c r="P15" s="16"/>
      <c r="Q15" s="16">
        <v>49.525</v>
      </c>
      <c r="R15" s="16"/>
      <c r="S15" s="62">
        <v>28.17</v>
      </c>
      <c r="T15" s="62"/>
      <c r="U15" s="16">
        <v>29.014</v>
      </c>
      <c r="V15" s="16"/>
      <c r="W15" s="11">
        <v>49.805</v>
      </c>
      <c r="X15" s="11"/>
      <c r="Y15" s="23">
        <v>33.83</v>
      </c>
      <c r="Z15" s="23"/>
      <c r="AA15" s="11">
        <v>33.328</v>
      </c>
      <c r="AB15" s="11"/>
      <c r="AC15" s="11">
        <v>33.002</v>
      </c>
      <c r="AD15" s="11"/>
      <c r="AE15" s="11">
        <v>33.787</v>
      </c>
      <c r="AF15" s="11"/>
      <c r="AG15" s="11">
        <v>30.188</v>
      </c>
      <c r="AH15" s="11"/>
      <c r="AI15" s="11">
        <v>34.927</v>
      </c>
      <c r="AJ15" s="11"/>
      <c r="AK15" s="11">
        <v>50.647</v>
      </c>
      <c r="AL15" s="11"/>
      <c r="AM15" s="11">
        <v>30.384</v>
      </c>
      <c r="AN15" s="11"/>
      <c r="AO15" s="23">
        <v>253.03</v>
      </c>
      <c r="AP15" s="23"/>
      <c r="AQ15" s="11">
        <v>289.116</v>
      </c>
      <c r="AR15" s="11"/>
      <c r="AS15" s="11">
        <v>290.191</v>
      </c>
      <c r="AT15" s="11"/>
      <c r="AU15" s="11">
        <v>99.909</v>
      </c>
      <c r="AV15" s="11"/>
      <c r="AW15" s="11">
        <v>684.097</v>
      </c>
      <c r="AX15" s="11"/>
      <c r="AY15" s="11">
        <v>386.101</v>
      </c>
      <c r="AZ15" s="11"/>
      <c r="BA15" s="11">
        <v>216.165</v>
      </c>
      <c r="BB15" s="11"/>
      <c r="BC15" s="11">
        <v>290.363</v>
      </c>
      <c r="BD15" s="11"/>
      <c r="BE15" s="11">
        <v>357.472</v>
      </c>
      <c r="BF15" s="11"/>
      <c r="BG15" s="11">
        <v>288.854</v>
      </c>
      <c r="BH15" s="11"/>
      <c r="BI15" s="11">
        <v>204.152</v>
      </c>
      <c r="BJ15" s="11"/>
      <c r="BK15" s="11">
        <v>208.501</v>
      </c>
      <c r="BL15" s="11"/>
      <c r="BM15" s="11">
        <v>110.361</v>
      </c>
      <c r="BN15" s="11"/>
      <c r="BO15" s="11">
        <v>110.533</v>
      </c>
      <c r="BP15" s="11"/>
      <c r="BQ15" s="11">
        <v>197.043</v>
      </c>
      <c r="BR15" s="11"/>
      <c r="BS15" s="11">
        <v>140.838</v>
      </c>
      <c r="BT15" s="11"/>
      <c r="BU15" s="23">
        <v>175.41</v>
      </c>
      <c r="BV15" s="23"/>
      <c r="BW15" s="11">
        <v>2.362</v>
      </c>
      <c r="BX15" s="11">
        <v>3.822</v>
      </c>
      <c r="BY15" s="11">
        <v>4.597</v>
      </c>
      <c r="BZ15" s="11"/>
      <c r="CA15" s="11">
        <v>563.017</v>
      </c>
      <c r="CB15" s="11"/>
      <c r="CC15" s="11">
        <v>154.267</v>
      </c>
      <c r="CD15" s="11"/>
      <c r="CE15" s="11">
        <v>142.428</v>
      </c>
      <c r="CF15" s="11"/>
      <c r="CG15" s="11">
        <v>95.024</v>
      </c>
      <c r="CH15" s="11"/>
      <c r="CI15" s="11">
        <v>143.675</v>
      </c>
      <c r="CJ15" s="11"/>
      <c r="CK15" s="11">
        <v>156.487</v>
      </c>
      <c r="CL15" s="11"/>
      <c r="CM15" s="11">
        <v>152.748</v>
      </c>
      <c r="CN15" s="11"/>
      <c r="CO15" s="23">
        <v>34.201</v>
      </c>
      <c r="CP15" s="23"/>
      <c r="CQ15" s="11">
        <v>284.722</v>
      </c>
      <c r="CR15" s="11"/>
      <c r="CS15" s="11">
        <v>19.611</v>
      </c>
      <c r="CT15" s="11"/>
      <c r="CU15" s="11">
        <v>29.534</v>
      </c>
      <c r="CV15" s="11"/>
      <c r="CW15" s="23">
        <v>19.74</v>
      </c>
      <c r="CX15" s="23"/>
      <c r="CY15" s="11">
        <v>32.925</v>
      </c>
      <c r="CZ15" s="11"/>
      <c r="DA15" s="11">
        <v>33.319</v>
      </c>
      <c r="DB15" s="11"/>
      <c r="DC15" s="11">
        <v>17.611</v>
      </c>
      <c r="DD15" s="11"/>
      <c r="DE15" s="11">
        <v>33.346</v>
      </c>
      <c r="DF15" s="11"/>
      <c r="DG15" s="11">
        <v>12.472</v>
      </c>
      <c r="DH15" s="11"/>
      <c r="DI15" s="11">
        <v>215.277</v>
      </c>
      <c r="DJ15" s="11"/>
      <c r="DK15" s="11">
        <v>393.171</v>
      </c>
      <c r="DL15" s="11"/>
      <c r="DM15" s="23">
        <v>144.74</v>
      </c>
      <c r="DN15" s="23"/>
      <c r="DO15" s="11">
        <v>206.597</v>
      </c>
      <c r="DP15" s="11"/>
      <c r="DQ15" s="11"/>
      <c r="DR15" s="11"/>
      <c r="DS15" s="11"/>
      <c r="DT15" s="11"/>
    </row>
    <row r="16" spans="1:124" ht="15">
      <c r="A16" s="63" t="s">
        <v>12</v>
      </c>
      <c r="B16" s="64" t="s">
        <v>33</v>
      </c>
      <c r="C16" s="4" t="s">
        <v>4</v>
      </c>
      <c r="D16" s="6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62"/>
      <c r="T16" s="62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62"/>
      <c r="BV16" s="62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</row>
    <row r="17" spans="1:124" ht="15">
      <c r="A17" s="63"/>
      <c r="B17" s="64" t="s">
        <v>81</v>
      </c>
      <c r="C17" s="4" t="s">
        <v>4</v>
      </c>
      <c r="D17" s="61"/>
      <c r="E17" s="16">
        <v>5.623</v>
      </c>
      <c r="F17" s="16"/>
      <c r="G17" s="62">
        <v>3.27</v>
      </c>
      <c r="H17" s="62"/>
      <c r="I17" s="16">
        <v>0.352</v>
      </c>
      <c r="J17" s="16"/>
      <c r="K17" s="62">
        <v>4.61</v>
      </c>
      <c r="L17" s="62"/>
      <c r="M17" s="16">
        <v>3.274</v>
      </c>
      <c r="N17" s="16"/>
      <c r="O17" s="16">
        <v>3.184</v>
      </c>
      <c r="P17" s="16"/>
      <c r="Q17" s="16">
        <v>5.503</v>
      </c>
      <c r="R17" s="16"/>
      <c r="S17" s="62">
        <v>3.13</v>
      </c>
      <c r="T17" s="62"/>
      <c r="U17" s="16">
        <v>3.224</v>
      </c>
      <c r="V17" s="16"/>
      <c r="W17" s="16">
        <v>5.535</v>
      </c>
      <c r="X17" s="16"/>
      <c r="Y17" s="16">
        <v>3.759</v>
      </c>
      <c r="Z17" s="16"/>
      <c r="AA17" s="16">
        <v>3.703</v>
      </c>
      <c r="AB17" s="16"/>
      <c r="AC17" s="16">
        <v>3.667</v>
      </c>
      <c r="AD17" s="16"/>
      <c r="AE17" s="16">
        <v>3.754</v>
      </c>
      <c r="AF17" s="16"/>
      <c r="AG17" s="16">
        <v>3.354</v>
      </c>
      <c r="AH17" s="16"/>
      <c r="AI17" s="16">
        <v>3.881</v>
      </c>
      <c r="AJ17" s="16"/>
      <c r="AK17" s="16">
        <v>5.627</v>
      </c>
      <c r="AL17" s="16"/>
      <c r="AM17" s="16">
        <v>3.376</v>
      </c>
      <c r="AN17" s="16"/>
      <c r="AO17" s="62">
        <v>28.114</v>
      </c>
      <c r="AP17" s="62"/>
      <c r="AQ17" s="16">
        <v>32.124</v>
      </c>
      <c r="AR17" s="16"/>
      <c r="AS17" s="16">
        <v>32.243</v>
      </c>
      <c r="AT17" s="16"/>
      <c r="AU17" s="16">
        <v>11.101</v>
      </c>
      <c r="AV17" s="16"/>
      <c r="AW17" s="16">
        <v>76.011</v>
      </c>
      <c r="AX17" s="16"/>
      <c r="AY17" s="62">
        <v>42.9</v>
      </c>
      <c r="AZ17" s="62"/>
      <c r="BA17" s="16">
        <v>24.018</v>
      </c>
      <c r="BB17" s="32"/>
      <c r="BC17" s="32">
        <v>32.263</v>
      </c>
      <c r="BD17" s="32"/>
      <c r="BE17" s="32">
        <v>39.719</v>
      </c>
      <c r="BF17" s="32"/>
      <c r="BG17" s="32">
        <v>32.095</v>
      </c>
      <c r="BH17" s="32"/>
      <c r="BI17" s="32">
        <v>22.684</v>
      </c>
      <c r="BJ17" s="32"/>
      <c r="BK17" s="32">
        <v>23.167</v>
      </c>
      <c r="BL17" s="32"/>
      <c r="BM17" s="32">
        <v>12.262</v>
      </c>
      <c r="BN17" s="32"/>
      <c r="BO17" s="32">
        <v>12.281</v>
      </c>
      <c r="BP17" s="32"/>
      <c r="BQ17" s="32">
        <v>21.894</v>
      </c>
      <c r="BR17" s="32"/>
      <c r="BS17" s="32">
        <v>15.649</v>
      </c>
      <c r="BT17" s="32"/>
      <c r="BU17" s="65">
        <v>19.49</v>
      </c>
      <c r="BV17" s="65"/>
      <c r="BW17" s="32">
        <v>0.262</v>
      </c>
      <c r="BX17" s="32">
        <v>0.425</v>
      </c>
      <c r="BY17" s="32">
        <v>0.511</v>
      </c>
      <c r="BZ17" s="32"/>
      <c r="CA17" s="32">
        <v>62.557</v>
      </c>
      <c r="CB17" s="32"/>
      <c r="CC17" s="32">
        <v>17.141</v>
      </c>
      <c r="CD17" s="32"/>
      <c r="CE17" s="32">
        <v>15.825</v>
      </c>
      <c r="CF17" s="32"/>
      <c r="CG17" s="32">
        <v>10.558</v>
      </c>
      <c r="CH17" s="32"/>
      <c r="CI17" s="32">
        <v>15.964</v>
      </c>
      <c r="CJ17" s="32"/>
      <c r="CK17" s="32">
        <v>17.388</v>
      </c>
      <c r="CL17" s="32"/>
      <c r="CM17" s="32">
        <v>16.972</v>
      </c>
      <c r="CN17" s="32"/>
      <c r="CO17" s="62">
        <v>3.8</v>
      </c>
      <c r="CP17" s="62"/>
      <c r="CQ17" s="16">
        <v>31.636</v>
      </c>
      <c r="CR17" s="16"/>
      <c r="CS17" s="16">
        <v>2.179</v>
      </c>
      <c r="CT17" s="16"/>
      <c r="CU17" s="16">
        <v>3.282</v>
      </c>
      <c r="CV17" s="16"/>
      <c r="CW17" s="16">
        <v>2.193</v>
      </c>
      <c r="CX17" s="16"/>
      <c r="CY17" s="16">
        <v>3.658</v>
      </c>
      <c r="CZ17" s="16"/>
      <c r="DA17" s="16">
        <v>3.702</v>
      </c>
      <c r="DB17" s="16"/>
      <c r="DC17" s="16">
        <v>1.957</v>
      </c>
      <c r="DD17" s="16"/>
      <c r="DE17" s="16">
        <v>3.705</v>
      </c>
      <c r="DF17" s="16"/>
      <c r="DG17" s="16">
        <v>1.386</v>
      </c>
      <c r="DH17" s="16"/>
      <c r="DI17" s="62">
        <v>23.92</v>
      </c>
      <c r="DJ17" s="62"/>
      <c r="DK17" s="16">
        <v>43.686</v>
      </c>
      <c r="DL17" s="16"/>
      <c r="DM17" s="16">
        <v>16.082</v>
      </c>
      <c r="DN17" s="16"/>
      <c r="DO17" s="16">
        <v>22.955</v>
      </c>
      <c r="DP17" s="16"/>
      <c r="DQ17" s="16"/>
      <c r="DR17" s="16"/>
      <c r="DS17" s="16"/>
      <c r="DT17" s="16"/>
    </row>
    <row r="18" spans="1:124" ht="14.25">
      <c r="A18" s="63"/>
      <c r="B18" s="64" t="s">
        <v>73</v>
      </c>
      <c r="C18" s="4"/>
      <c r="D18" s="6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</row>
    <row r="19" spans="1:124" ht="15">
      <c r="A19" s="45"/>
      <c r="B19" s="60" t="s">
        <v>1</v>
      </c>
      <c r="C19" s="67"/>
      <c r="D19" s="68"/>
      <c r="E19" s="69"/>
      <c r="F19" s="69"/>
      <c r="G19" s="18"/>
      <c r="H19" s="18"/>
      <c r="I19" s="18"/>
      <c r="J19" s="18"/>
      <c r="K19" s="18"/>
      <c r="L19" s="18"/>
      <c r="M19" s="7"/>
      <c r="N19" s="7"/>
      <c r="O19" s="4"/>
      <c r="P19" s="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9"/>
      <c r="AJ19" s="9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70"/>
      <c r="BT19" s="70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78"/>
      <c r="CG19" s="70"/>
      <c r="CH19" s="70"/>
      <c r="CI19" s="70"/>
      <c r="CJ19" s="70"/>
      <c r="CK19" s="70"/>
      <c r="CL19" s="70"/>
      <c r="CM19" s="70"/>
      <c r="CN19" s="70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s="39" customFormat="1" ht="21.75" customHeight="1">
      <c r="A20" s="37" t="s">
        <v>28</v>
      </c>
      <c r="B20" s="38" t="s">
        <v>35</v>
      </c>
      <c r="C20" s="17" t="s">
        <v>171</v>
      </c>
      <c r="D20" s="84">
        <f>F20+H20+J20+L20+N20+P20+R20+T20+V20+X20+Z20+AB20+AD20+AF20+AH20+AJ20+AL20+AN20+AP20+AR20+AT20+AV20+AX20+AZ20+BB20+BD20+BF20+BH20+BJ20+BL20+BN20+BP20+BR20+BT20+BV20+BX20+BY20+BZ20+CB20+CD20+CF20+CH20+CJ20+CL20+CN20+CP20+CR20+CT20+CV20+CX20+CZ20+DB20+DD20+DF20+DH20+DJ20+DL20+DN20+DP20+DQ20+DR20+DS20+DT20</f>
        <v>531.7</v>
      </c>
      <c r="E20" s="24"/>
      <c r="F20" s="24"/>
      <c r="G20" s="24"/>
      <c r="H20" s="24"/>
      <c r="I20" s="24"/>
      <c r="J20" s="24"/>
      <c r="K20" s="24">
        <v>10</v>
      </c>
      <c r="L20" s="24"/>
      <c r="M20" s="24">
        <v>12</v>
      </c>
      <c r="N20" s="19">
        <v>4.7</v>
      </c>
      <c r="O20" s="24">
        <v>15</v>
      </c>
      <c r="P20" s="24">
        <v>7</v>
      </c>
      <c r="Q20" s="24">
        <v>10</v>
      </c>
      <c r="R20" s="24"/>
      <c r="S20" s="24">
        <v>9</v>
      </c>
      <c r="T20" s="24">
        <v>7</v>
      </c>
      <c r="U20" s="24"/>
      <c r="V20" s="31">
        <v>10</v>
      </c>
      <c r="W20" s="24">
        <v>20</v>
      </c>
      <c r="X20" s="24"/>
      <c r="Y20" s="24"/>
      <c r="Z20" s="24"/>
      <c r="AA20" s="24"/>
      <c r="AB20" s="24"/>
      <c r="AC20" s="24"/>
      <c r="AD20" s="24"/>
      <c r="AE20" s="24">
        <v>10</v>
      </c>
      <c r="AF20" s="24">
        <v>12.5</v>
      </c>
      <c r="AG20" s="24"/>
      <c r="AH20" s="24"/>
      <c r="AI20" s="24"/>
      <c r="AJ20" s="24">
        <v>1</v>
      </c>
      <c r="AK20" s="24"/>
      <c r="AL20" s="24"/>
      <c r="AM20" s="24">
        <v>10</v>
      </c>
      <c r="AN20" s="24"/>
      <c r="AO20" s="24"/>
      <c r="AP20" s="24"/>
      <c r="AQ20" s="24">
        <v>50</v>
      </c>
      <c r="AR20" s="24">
        <v>20</v>
      </c>
      <c r="AS20" s="24">
        <v>50</v>
      </c>
      <c r="AT20" s="24">
        <v>56</v>
      </c>
      <c r="AU20" s="27"/>
      <c r="AV20" s="27"/>
      <c r="AW20" s="24"/>
      <c r="AX20" s="24"/>
      <c r="AY20" s="24">
        <v>50</v>
      </c>
      <c r="AZ20" s="24">
        <v>56</v>
      </c>
      <c r="BA20" s="24">
        <v>30</v>
      </c>
      <c r="BB20" s="24"/>
      <c r="BC20" s="24"/>
      <c r="BD20" s="24"/>
      <c r="BE20" s="24"/>
      <c r="BF20" s="24"/>
      <c r="BG20" s="24"/>
      <c r="BH20" s="31">
        <v>0</v>
      </c>
      <c r="BI20" s="24"/>
      <c r="BJ20" s="24"/>
      <c r="BK20" s="31">
        <v>16.5</v>
      </c>
      <c r="BL20" s="31">
        <v>65</v>
      </c>
      <c r="BM20" s="24"/>
      <c r="BN20" s="24"/>
      <c r="BO20" s="24"/>
      <c r="BP20" s="24"/>
      <c r="BQ20" s="24"/>
      <c r="BR20" s="24"/>
      <c r="BS20" s="24"/>
      <c r="BT20" s="24">
        <v>30</v>
      </c>
      <c r="BU20" s="24">
        <v>50</v>
      </c>
      <c r="BV20" s="24">
        <v>100</v>
      </c>
      <c r="BW20" s="36"/>
      <c r="BX20" s="24"/>
      <c r="BY20" s="24"/>
      <c r="BZ20" s="24">
        <v>2</v>
      </c>
      <c r="CA20" s="24">
        <v>50</v>
      </c>
      <c r="CB20" s="24"/>
      <c r="CC20" s="24"/>
      <c r="CD20" s="24"/>
      <c r="CE20" s="36"/>
      <c r="CF20" s="19"/>
      <c r="CG20" s="24"/>
      <c r="CH20" s="24">
        <v>92</v>
      </c>
      <c r="CI20" s="24"/>
      <c r="CJ20" s="24"/>
      <c r="CK20" s="24"/>
      <c r="CL20" s="24"/>
      <c r="CM20" s="24"/>
      <c r="CN20" s="24">
        <v>4.5</v>
      </c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>
        <v>10</v>
      </c>
      <c r="DD20" s="24">
        <v>6.5</v>
      </c>
      <c r="DE20" s="24">
        <v>10</v>
      </c>
      <c r="DF20" s="24">
        <v>17.5</v>
      </c>
      <c r="DG20" s="24"/>
      <c r="DH20" s="24"/>
      <c r="DI20" s="24">
        <v>40</v>
      </c>
      <c r="DJ20" s="24">
        <v>40</v>
      </c>
      <c r="DK20" s="24"/>
      <c r="DL20" s="24"/>
      <c r="DM20" s="24">
        <v>50</v>
      </c>
      <c r="DN20" s="24"/>
      <c r="DO20" s="24"/>
      <c r="DP20" s="24"/>
      <c r="DQ20" s="24"/>
      <c r="DR20" s="24"/>
      <c r="DS20" s="24"/>
      <c r="DT20" s="24"/>
    </row>
    <row r="21" spans="1:124" ht="17.25" customHeight="1">
      <c r="A21" s="40"/>
      <c r="B21" s="7"/>
      <c r="C21" s="4" t="s">
        <v>37</v>
      </c>
      <c r="D21" s="47">
        <f>F21+H21+J21+L21+N21+P21+R21+T21+V21+X21+Z21+AB21+AD21+AF21+AH21+AJ21+AL21+AN21+AP21+AR21+AT21+AV21+AX21+AZ21+BB21+BD21+BF21+BH21+BJ21+BL21+BN21+BP21+BR21+BT21+BV21+BX21+BY21+BZ21+CB21+CD21+CF21+CH21+CJ21+CL21+CN21+CP21+CR21+CT21+CV21+CX21+CZ21+DB21+DD21+DF21+DH21+DJ21+DL21+DN21+DP21+DQ21+DR21+DS21+DT21</f>
        <v>243.477</v>
      </c>
      <c r="E21" s="24"/>
      <c r="F21" s="24"/>
      <c r="G21" s="24"/>
      <c r="H21" s="24"/>
      <c r="I21" s="24"/>
      <c r="J21" s="24"/>
      <c r="K21" s="23">
        <v>9</v>
      </c>
      <c r="L21" s="23"/>
      <c r="M21" s="23">
        <v>10.8</v>
      </c>
      <c r="N21" s="23">
        <v>1.327</v>
      </c>
      <c r="O21" s="23">
        <v>13.5</v>
      </c>
      <c r="P21" s="23">
        <v>3.938</v>
      </c>
      <c r="Q21" s="23">
        <v>9</v>
      </c>
      <c r="R21" s="23"/>
      <c r="S21" s="23">
        <v>8.1</v>
      </c>
      <c r="T21" s="23">
        <v>2.8</v>
      </c>
      <c r="U21" s="24"/>
      <c r="V21" s="23">
        <v>3.6580000000000004</v>
      </c>
      <c r="W21" s="23">
        <v>18</v>
      </c>
      <c r="X21" s="23"/>
      <c r="Y21" s="24"/>
      <c r="Z21" s="24"/>
      <c r="AA21" s="24"/>
      <c r="AB21" s="24"/>
      <c r="AC21" s="24"/>
      <c r="AD21" s="24"/>
      <c r="AE21" s="23">
        <v>9</v>
      </c>
      <c r="AF21" s="23">
        <v>5.046</v>
      </c>
      <c r="AG21" s="23"/>
      <c r="AH21" s="23"/>
      <c r="AI21" s="24"/>
      <c r="AJ21" s="23">
        <v>1.31</v>
      </c>
      <c r="AK21" s="24"/>
      <c r="AL21" s="24"/>
      <c r="AM21" s="23">
        <v>9</v>
      </c>
      <c r="AN21" s="23"/>
      <c r="AO21" s="24"/>
      <c r="AP21" s="24"/>
      <c r="AQ21" s="23">
        <v>60</v>
      </c>
      <c r="AR21" s="23">
        <v>6.026</v>
      </c>
      <c r="AS21" s="23">
        <v>60</v>
      </c>
      <c r="AT21" s="23">
        <v>17.505</v>
      </c>
      <c r="AU21" s="23"/>
      <c r="AV21" s="23"/>
      <c r="AW21" s="23"/>
      <c r="AX21" s="23"/>
      <c r="AY21" s="23">
        <v>60</v>
      </c>
      <c r="AZ21" s="23">
        <v>10.939</v>
      </c>
      <c r="BA21" s="23">
        <v>36</v>
      </c>
      <c r="BB21" s="23"/>
      <c r="BC21" s="24"/>
      <c r="BD21" s="24"/>
      <c r="BE21" s="24"/>
      <c r="BF21" s="24"/>
      <c r="BG21" s="24"/>
      <c r="BH21" s="23">
        <v>1.31</v>
      </c>
      <c r="BI21" s="24"/>
      <c r="BJ21" s="24"/>
      <c r="BK21" s="23">
        <v>15.675</v>
      </c>
      <c r="BL21" s="23">
        <v>19.777</v>
      </c>
      <c r="BM21" s="24"/>
      <c r="BN21" s="24"/>
      <c r="BO21" s="24"/>
      <c r="BP21" s="24"/>
      <c r="BQ21" s="24"/>
      <c r="BR21" s="24"/>
      <c r="BS21" s="24"/>
      <c r="BT21" s="23">
        <v>9.131</v>
      </c>
      <c r="BU21" s="23">
        <v>60</v>
      </c>
      <c r="BV21" s="77">
        <v>47.673</v>
      </c>
      <c r="BW21" s="25"/>
      <c r="BX21" s="24"/>
      <c r="BY21" s="28"/>
      <c r="BZ21" s="77">
        <v>7.704</v>
      </c>
      <c r="CA21" s="23">
        <v>121.5</v>
      </c>
      <c r="CB21" s="23"/>
      <c r="CC21" s="24"/>
      <c r="CD21" s="24"/>
      <c r="CE21" s="25"/>
      <c r="CF21" s="19"/>
      <c r="CG21" s="24"/>
      <c r="CH21" s="23">
        <v>82.046</v>
      </c>
      <c r="CI21" s="24"/>
      <c r="CJ21" s="24"/>
      <c r="CK21" s="24"/>
      <c r="CL21" s="24"/>
      <c r="CM21" s="24"/>
      <c r="CN21" s="23">
        <v>1.513</v>
      </c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3">
        <v>9</v>
      </c>
      <c r="DD21" s="23">
        <v>2.6</v>
      </c>
      <c r="DE21" s="23">
        <v>9</v>
      </c>
      <c r="DF21" s="23">
        <v>7.025</v>
      </c>
      <c r="DG21" s="24"/>
      <c r="DH21" s="24"/>
      <c r="DI21" s="23">
        <v>48</v>
      </c>
      <c r="DJ21" s="23">
        <v>12.149</v>
      </c>
      <c r="DK21" s="24"/>
      <c r="DL21" s="24"/>
      <c r="DM21" s="23">
        <v>60</v>
      </c>
      <c r="DN21" s="23"/>
      <c r="DO21" s="24"/>
      <c r="DP21" s="24"/>
      <c r="DQ21" s="24"/>
      <c r="DR21" s="24"/>
      <c r="DS21" s="24"/>
      <c r="DT21" s="24"/>
    </row>
    <row r="22" spans="1:124" ht="15">
      <c r="A22" s="41" t="s">
        <v>8</v>
      </c>
      <c r="B22" s="7" t="s">
        <v>76</v>
      </c>
      <c r="C22" s="4" t="s">
        <v>5</v>
      </c>
      <c r="D22" s="84">
        <f>F22+H22+J22+L22+N22+P22+R22+T22+V22+X22+Z22+AB22+AD22+AF22+AH22+AJ22+AL22+AN22+AP22+AR22+AT22+AV22+AX22+AZ22+BB22+BD22+BF22+BH22+BJ22+BL22+BN22+BP22+BR22+BT22+BV22+BX22+BY22+BZ22+CB22+CD22+CF22+CH22+CJ22+CL22+CN22+CP22+CR22+CT22+CV22+CX22+CZ22+DB22+DD22+DF22+DH22+DJ22+DL22+DN22+DP22+DQ22+DR22+DS22+DT22</f>
        <v>174.9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>
        <v>50</v>
      </c>
      <c r="AX22" s="31">
        <v>41.6</v>
      </c>
      <c r="AY22" s="24"/>
      <c r="AZ22" s="24"/>
      <c r="BA22" s="24"/>
      <c r="BB22" s="24"/>
      <c r="BC22" s="24">
        <v>30</v>
      </c>
      <c r="BD22" s="24"/>
      <c r="BE22" s="24">
        <v>30</v>
      </c>
      <c r="BF22" s="24">
        <v>12.8</v>
      </c>
      <c r="BG22" s="24">
        <v>30</v>
      </c>
      <c r="BH22" s="24">
        <v>27</v>
      </c>
      <c r="BI22" s="24">
        <v>20</v>
      </c>
      <c r="BJ22" s="24">
        <v>3.5</v>
      </c>
      <c r="BK22" s="24">
        <v>50</v>
      </c>
      <c r="BL22" s="24"/>
      <c r="BM22" s="24">
        <v>20</v>
      </c>
      <c r="BN22" s="29"/>
      <c r="BO22" s="29">
        <v>20</v>
      </c>
      <c r="BP22" s="29"/>
      <c r="BQ22" s="24"/>
      <c r="BR22" s="31">
        <v>4</v>
      </c>
      <c r="BS22" s="24">
        <v>30</v>
      </c>
      <c r="BT22" s="24"/>
      <c r="BU22" s="24"/>
      <c r="BV22" s="24"/>
      <c r="BW22" s="25"/>
      <c r="BX22" s="24"/>
      <c r="BY22" s="24"/>
      <c r="BZ22" s="24"/>
      <c r="CA22" s="24">
        <v>40</v>
      </c>
      <c r="CB22" s="24">
        <v>0</v>
      </c>
      <c r="CC22" s="24"/>
      <c r="CD22" s="24"/>
      <c r="CE22" s="25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>
        <v>20</v>
      </c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>
        <v>60</v>
      </c>
      <c r="DL22" s="24">
        <v>38</v>
      </c>
      <c r="DM22" s="24"/>
      <c r="DN22" s="24"/>
      <c r="DO22" s="24">
        <v>50</v>
      </c>
      <c r="DP22" s="24">
        <v>48</v>
      </c>
      <c r="DQ22" s="24"/>
      <c r="DR22" s="24"/>
      <c r="DS22" s="24"/>
      <c r="DT22" s="24"/>
    </row>
    <row r="23" spans="1:124" ht="15">
      <c r="A23" s="40"/>
      <c r="B23" s="7"/>
      <c r="C23" s="4" t="s">
        <v>37</v>
      </c>
      <c r="D23" s="47">
        <f>F23+H23+J23+L23+N23+P23+R23+T23+V23+X23+Z23+AB23+AD23+AF23+AH23+AJ23+AL23+AN23+AP23+AR23+AT23+AV23+AX23+AZ23+BB23+BD23+BF23+BH23+BJ23+BL23+BN23+BP23+BR23+BT23+BV23+BX23+BY23+BZ23+CB23+CD23+CF23+CH23+CJ23+CL23+CN23+CP23+CR23+CT23+CV23+CX23+CZ23+DB23+DD23+DF23+DH23+DJ23+DL23+DN23+DP23+DQ23+DR23+DS23+DT23</f>
        <v>79.635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3">
        <v>60</v>
      </c>
      <c r="AX23" s="23">
        <v>22.198999999999998</v>
      </c>
      <c r="AY23" s="24"/>
      <c r="AZ23" s="24"/>
      <c r="BA23" s="24"/>
      <c r="BB23" s="24"/>
      <c r="BC23" s="23">
        <v>36</v>
      </c>
      <c r="BD23" s="23"/>
      <c r="BE23" s="23">
        <v>36</v>
      </c>
      <c r="BF23" s="23">
        <v>5.521</v>
      </c>
      <c r="BG23" s="23">
        <v>36</v>
      </c>
      <c r="BH23" s="23">
        <v>16.495</v>
      </c>
      <c r="BI23" s="23">
        <v>24</v>
      </c>
      <c r="BJ23" s="23">
        <v>5.279</v>
      </c>
      <c r="BK23" s="23">
        <v>60</v>
      </c>
      <c r="BL23" s="23"/>
      <c r="BM23" s="23">
        <v>24</v>
      </c>
      <c r="BN23" s="23"/>
      <c r="BO23" s="23">
        <v>24</v>
      </c>
      <c r="BP23" s="23"/>
      <c r="BQ23" s="24"/>
      <c r="BR23" s="23">
        <v>8.741</v>
      </c>
      <c r="BS23" s="23">
        <v>36</v>
      </c>
      <c r="BT23" s="23"/>
      <c r="BU23" s="24"/>
      <c r="BV23" s="77"/>
      <c r="BW23" s="30"/>
      <c r="BX23" s="28"/>
      <c r="BY23" s="28"/>
      <c r="BZ23" s="28"/>
      <c r="CA23" s="23">
        <v>48</v>
      </c>
      <c r="CB23" s="23">
        <v>0.698</v>
      </c>
      <c r="CC23" s="24"/>
      <c r="CD23" s="29"/>
      <c r="CE23" s="30"/>
      <c r="CF23" s="28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3">
        <v>24</v>
      </c>
      <c r="CR23" s="23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3">
        <v>72</v>
      </c>
      <c r="DL23" s="23">
        <v>9.169</v>
      </c>
      <c r="DM23" s="24"/>
      <c r="DN23" s="24"/>
      <c r="DO23" s="23">
        <v>60</v>
      </c>
      <c r="DP23" s="23">
        <v>11.533</v>
      </c>
      <c r="DQ23" s="23"/>
      <c r="DR23" s="23"/>
      <c r="DS23" s="23"/>
      <c r="DT23" s="23"/>
    </row>
    <row r="24" spans="1:124" ht="15">
      <c r="A24" s="41" t="s">
        <v>9</v>
      </c>
      <c r="B24" s="5" t="s">
        <v>151</v>
      </c>
      <c r="C24" s="2" t="s">
        <v>5</v>
      </c>
      <c r="D24" s="84">
        <f>F24+H24+J24+L24+N24+P24+R24+T24+V24+X24+Z24+AB24+AD24+AF24+AH24+AJ24+AL24+AN24+AP24+AR24+AT24+AV24+AX24+AZ24+BB24+BD24+BF24+BH24+BJ24+BL24+BN24+BP24+BR24+BT24+BV24+BX24+BY24+BZ24+CB24+CD24+CF24+CH24+CJ24+CL24+CN24+CP24+CR24+CT24+CV24+CX24+CZ24+DB24+DD24+DF24+DH24+DJ24+DL24+DN24+DP24+DQ24+DR24+DS24+DT24</f>
        <v>490.1</v>
      </c>
      <c r="E24" s="24"/>
      <c r="F24" s="24"/>
      <c r="G24" s="24">
        <v>15</v>
      </c>
      <c r="H24" s="24"/>
      <c r="I24" s="24"/>
      <c r="J24" s="24"/>
      <c r="K24" s="24">
        <v>15</v>
      </c>
      <c r="L24" s="24">
        <v>15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>
        <v>20</v>
      </c>
      <c r="X24" s="24"/>
      <c r="Y24" s="24">
        <v>25</v>
      </c>
      <c r="Z24" s="24"/>
      <c r="AA24" s="24"/>
      <c r="AB24" s="24"/>
      <c r="AC24" s="24"/>
      <c r="AD24" s="24"/>
      <c r="AE24" s="24">
        <v>20</v>
      </c>
      <c r="AF24" s="24"/>
      <c r="AG24" s="24">
        <v>10</v>
      </c>
      <c r="AH24" s="24">
        <v>3</v>
      </c>
      <c r="AI24" s="24">
        <v>10</v>
      </c>
      <c r="AJ24" s="24">
        <v>20</v>
      </c>
      <c r="AK24" s="24">
        <v>20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>
        <v>25</v>
      </c>
      <c r="AX24" s="24">
        <v>65</v>
      </c>
      <c r="AY24" s="24"/>
      <c r="AZ24" s="24"/>
      <c r="BA24" s="24"/>
      <c r="BB24" s="24"/>
      <c r="BC24" s="24">
        <v>78</v>
      </c>
      <c r="BD24" s="24">
        <v>68</v>
      </c>
      <c r="BE24" s="24">
        <v>95</v>
      </c>
      <c r="BF24" s="24">
        <v>97</v>
      </c>
      <c r="BG24" s="24"/>
      <c r="BH24" s="24"/>
      <c r="BI24" s="24"/>
      <c r="BJ24" s="31">
        <v>6</v>
      </c>
      <c r="BK24" s="24"/>
      <c r="BL24" s="24"/>
      <c r="BM24" s="24"/>
      <c r="BN24" s="24"/>
      <c r="BO24" s="24">
        <v>10</v>
      </c>
      <c r="BP24" s="24">
        <v>27.5</v>
      </c>
      <c r="BQ24" s="24">
        <v>75</v>
      </c>
      <c r="BR24" s="24">
        <v>22.6</v>
      </c>
      <c r="BS24" s="24"/>
      <c r="BT24" s="24"/>
      <c r="BU24" s="24"/>
      <c r="BV24" s="24"/>
      <c r="BW24" s="25"/>
      <c r="BX24" s="24"/>
      <c r="BY24" s="24"/>
      <c r="BZ24" s="24"/>
      <c r="CA24" s="24"/>
      <c r="CB24" s="24"/>
      <c r="CC24" s="24"/>
      <c r="CD24" s="24"/>
      <c r="CE24" s="25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>
        <v>15</v>
      </c>
      <c r="DB24" s="24"/>
      <c r="DC24" s="24"/>
      <c r="DD24" s="24"/>
      <c r="DE24" s="24"/>
      <c r="DF24" s="24"/>
      <c r="DG24" s="24"/>
      <c r="DH24" s="24"/>
      <c r="DI24" s="24">
        <v>80</v>
      </c>
      <c r="DJ24" s="24">
        <v>90</v>
      </c>
      <c r="DK24" s="24">
        <v>40</v>
      </c>
      <c r="DL24" s="24"/>
      <c r="DM24" s="24">
        <v>45</v>
      </c>
      <c r="DN24" s="24">
        <v>76</v>
      </c>
      <c r="DO24" s="24"/>
      <c r="DP24" s="24"/>
      <c r="DQ24" s="24"/>
      <c r="DR24" s="24"/>
      <c r="DS24" s="24"/>
      <c r="DT24" s="24"/>
    </row>
    <row r="25" spans="1:124" ht="15">
      <c r="A25" s="40"/>
      <c r="B25" s="6"/>
      <c r="C25" s="3" t="s">
        <v>37</v>
      </c>
      <c r="D25" s="47">
        <f>F25+H25+J25+L25+N25+P25+R25+T25+V25+X25+Z25+AB25+AD25+AF25+AH25+AJ25+AL25+AN25+AP25+AR25+AT25+AV25+AX25+AZ25+BB25+BD25+BF25+BH25+BJ25+BL25+BN25+BP25+BR25+BT25+BV25+BX25+BY25+BZ25+CB25+CD25+CF25+CH25+CJ25+CL25+CN25+CP25+CR25+CT25+CV25+CX25+CZ25+DB25+DD25+DF25+DH25+DJ25+DL25+DN25+DP25+DQ25+DR25+DS25+DT25</f>
        <v>337.26099999999997</v>
      </c>
      <c r="E25" s="23"/>
      <c r="F25" s="23"/>
      <c r="G25" s="23">
        <v>14.25</v>
      </c>
      <c r="H25" s="23"/>
      <c r="I25" s="24"/>
      <c r="J25" s="24"/>
      <c r="K25" s="23">
        <v>14.25</v>
      </c>
      <c r="L25" s="23">
        <v>10.029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3">
        <v>19</v>
      </c>
      <c r="X25" s="23"/>
      <c r="Y25" s="23">
        <v>23.75</v>
      </c>
      <c r="Z25" s="23"/>
      <c r="AA25" s="24"/>
      <c r="AB25" s="24"/>
      <c r="AC25" s="24"/>
      <c r="AD25" s="24"/>
      <c r="AE25" s="23">
        <v>15.4</v>
      </c>
      <c r="AF25" s="23"/>
      <c r="AG25" s="23">
        <v>9.5</v>
      </c>
      <c r="AH25" s="23">
        <v>4.623</v>
      </c>
      <c r="AI25" s="23">
        <v>9.5</v>
      </c>
      <c r="AJ25" s="23">
        <v>12.944</v>
      </c>
      <c r="AK25" s="23">
        <v>19</v>
      </c>
      <c r="AL25" s="23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3">
        <v>23.75</v>
      </c>
      <c r="AX25" s="23">
        <v>44.328</v>
      </c>
      <c r="AY25" s="24"/>
      <c r="AZ25" s="24"/>
      <c r="BA25" s="24"/>
      <c r="BB25" s="24"/>
      <c r="BC25" s="23">
        <v>74.1</v>
      </c>
      <c r="BD25" s="23">
        <v>76.791</v>
      </c>
      <c r="BE25" s="23">
        <v>90.25</v>
      </c>
      <c r="BF25" s="23">
        <v>62.724</v>
      </c>
      <c r="BG25" s="24"/>
      <c r="BH25" s="24"/>
      <c r="BI25" s="24"/>
      <c r="BJ25" s="23">
        <v>6.594</v>
      </c>
      <c r="BK25" s="24"/>
      <c r="BL25" s="24"/>
      <c r="BM25" s="24"/>
      <c r="BN25" s="24"/>
      <c r="BO25" s="23">
        <v>9.5</v>
      </c>
      <c r="BP25" s="23">
        <v>13.454</v>
      </c>
      <c r="BQ25" s="23">
        <v>71.25</v>
      </c>
      <c r="BR25" s="23">
        <v>9.21</v>
      </c>
      <c r="BS25" s="24"/>
      <c r="BT25" s="24"/>
      <c r="BU25" s="24"/>
      <c r="BV25" s="24"/>
      <c r="BW25" s="25"/>
      <c r="BX25" s="24"/>
      <c r="BY25" s="24"/>
      <c r="BZ25" s="24"/>
      <c r="CA25" s="24"/>
      <c r="CB25" s="24"/>
      <c r="CC25" s="24"/>
      <c r="CD25" s="24"/>
      <c r="CE25" s="25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3">
        <v>14.25</v>
      </c>
      <c r="DB25" s="23"/>
      <c r="DC25" s="24"/>
      <c r="DD25" s="24"/>
      <c r="DE25" s="24"/>
      <c r="DF25" s="24"/>
      <c r="DG25" s="24"/>
      <c r="DH25" s="24"/>
      <c r="DI25" s="23">
        <v>76</v>
      </c>
      <c r="DJ25" s="23">
        <v>54.342</v>
      </c>
      <c r="DK25" s="23">
        <v>38</v>
      </c>
      <c r="DL25" s="23"/>
      <c r="DM25" s="23">
        <v>42.75</v>
      </c>
      <c r="DN25" s="23">
        <v>42.222</v>
      </c>
      <c r="DO25" s="24"/>
      <c r="DP25" s="24"/>
      <c r="DQ25" s="24"/>
      <c r="DR25" s="24"/>
      <c r="DS25" s="24"/>
      <c r="DT25" s="24"/>
    </row>
    <row r="26" spans="1:124" ht="15">
      <c r="A26" s="41" t="s">
        <v>13</v>
      </c>
      <c r="B26" s="5" t="s">
        <v>154</v>
      </c>
      <c r="C26" s="2" t="s">
        <v>5</v>
      </c>
      <c r="D26" s="84">
        <f>F26+H26+J26+L26+N26+P26+R26+T26+V26+X26+Z26+AB26+AD26+AF26+AH26+AJ26+AL26+AN26+AP26+AR26+AT26+AV26+AX26+AZ26+BB26+BD26+BF26+BH26+BJ26+BL26+BN26+BP26+BR26+BT26+BV26+BX26+BY26+BZ26+CB26+CD26+CF26+CH26+CJ26+CL26+CN26+CP26+CR26+CT26+CV26+CX26+CZ26+DB26+DD26+DF26+DH26+DJ26+DL26+DN26+DP26+DQ26+DR26+DS26+DT26</f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15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24"/>
      <c r="BY26" s="24"/>
      <c r="BZ26" s="24"/>
      <c r="CA26" s="24"/>
      <c r="CB26" s="24"/>
      <c r="CC26" s="24"/>
      <c r="CD26" s="24"/>
      <c r="CE26" s="25"/>
      <c r="CF26" s="19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1:124" ht="15">
      <c r="A27" s="40"/>
      <c r="B27" s="6"/>
      <c r="C27" s="3" t="s">
        <v>37</v>
      </c>
      <c r="D27" s="47">
        <f>F27+H27+J27+L27+N27+P27+R27+T27+V27+X27+Z27+AB27+AD27+AF27+AH27+AJ27+AL27+AN27+AP27+AR27+AT27+AV27+AX27+AZ27+BB27+BD27+BF27+BH27+BJ27+BL27+BN27+BP27+BR27+BT27+BV27+BX27+BY27+BZ27+CB27+CD27+CF27+CH27+CJ27+CL27+CN27+CP27+CR27+CT27+CV27+CX27+CZ27+DB27+DD27+DF27+DH27+DJ27+DL27+DN27+DP27+DQ27+DR27+DS27+DT27</f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/>
      <c r="P27" s="23"/>
      <c r="Q27" s="23">
        <v>13.5</v>
      </c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4"/>
      <c r="BY27" s="24"/>
      <c r="BZ27" s="24"/>
      <c r="CA27" s="24"/>
      <c r="CB27" s="24"/>
      <c r="CC27" s="24"/>
      <c r="CD27" s="24"/>
      <c r="CE27" s="25"/>
      <c r="CF27" s="19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</row>
    <row r="28" spans="1:124" ht="15">
      <c r="A28" s="41" t="s">
        <v>14</v>
      </c>
      <c r="B28" s="5" t="s">
        <v>39</v>
      </c>
      <c r="C28" s="2" t="s">
        <v>38</v>
      </c>
      <c r="D28" s="84">
        <f>F28+H28+J28+L28+N28+P28+R28+T28+V28+X28+Z28+AB28+AD28+AF28+AH28+AJ28+AL28+AN28+AP28+AR28+AT28+AV28+AX28+AZ28+BB28+BD28+BF28+BH28+BJ28+BL28+BN28+BP28+BR28+BT28+BV28+BX28+BY28+BZ28+CB28+CD28+CF28+CH28+CJ28+CL28+CN28+CP28+CR28+CT28+CV28+CX28+CZ28+DB28+DD28+DF28+DH28+DJ28+DL28+DN28+DP28+DQ28+DR28+DS28+DT28</f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>
        <v>500</v>
      </c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19"/>
      <c r="BX28" s="24"/>
      <c r="BY28" s="24"/>
      <c r="BZ28" s="24"/>
      <c r="CA28" s="24"/>
      <c r="CB28" s="24"/>
      <c r="CC28" s="24"/>
      <c r="CD28" s="24"/>
      <c r="CE28" s="25"/>
      <c r="CF28" s="19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</row>
    <row r="29" spans="1:124" ht="15">
      <c r="A29" s="40"/>
      <c r="B29" s="6" t="s">
        <v>40</v>
      </c>
      <c r="C29" s="3" t="s">
        <v>37</v>
      </c>
      <c r="D29" s="47">
        <f>F29+H29+J29+L29+N29+P29+R29+T29+V29+X29+Z29+AB29+AD29+AF29+AH29+AJ29+AL29+AN29+AP29+AR29+AT29+AV29+AX29+AZ29+BB29+BD29+BF29+BH29+BJ29+BL29+BN29+BP29+BR29+BT29+BV29+BX29+BY29+BZ29+CB29+CD29+CF29+CH29+CJ29+CL29+CN29+CP29+CR29+CT29+CV29+CX29+CZ29+DB29+DD29+DF29+DH29+DJ29+DL29+DN29+DP29+DQ29+DR29+DS29+DT29</f>
        <v>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3">
        <v>62.5</v>
      </c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19"/>
      <c r="BX29" s="24"/>
      <c r="BY29" s="24"/>
      <c r="BZ29" s="24"/>
      <c r="CA29" s="24"/>
      <c r="CB29" s="24"/>
      <c r="CC29" s="24"/>
      <c r="CD29" s="24"/>
      <c r="CE29" s="25"/>
      <c r="CF29" s="19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</row>
    <row r="30" spans="1:124" ht="15">
      <c r="A30" s="41" t="s">
        <v>15</v>
      </c>
      <c r="B30" s="5" t="s">
        <v>159</v>
      </c>
      <c r="C30" s="2" t="s">
        <v>5</v>
      </c>
      <c r="D30" s="84">
        <f>F30+H30+J30+L30+N30+P30+R30+T30+V30+X30+Z30+AB30+AD30+AF30+AH30+AJ30+AL30+AN30+AP30+AR30+AT30+AV30+AX30+AZ30+BB30+BD30+BF30+BH30+BJ30+BL30+BN30+BP30+BR30+BT30+BV30+BX30+BY30+BZ30+CB30+CD30+CF30+CH30+CJ30+CL30+CN30+CP30+CR30+CT30+CV30+CX30+CZ30+DB30+DD30+DF30+DH30+DJ30+DL30+DN30+DP30+DQ30+DR30+DS30+DT30</f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5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19"/>
      <c r="BX30" s="24"/>
      <c r="BY30" s="24"/>
      <c r="BZ30" s="24"/>
      <c r="CA30" s="24">
        <v>40</v>
      </c>
      <c r="CB30" s="24"/>
      <c r="CC30" s="24"/>
      <c r="CD30" s="24"/>
      <c r="CE30" s="25"/>
      <c r="CF30" s="19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</row>
    <row r="31" spans="1:124" ht="15">
      <c r="A31" s="40"/>
      <c r="B31" s="6"/>
      <c r="C31" s="3" t="s">
        <v>37</v>
      </c>
      <c r="D31" s="47">
        <f>F31+H31+J31+L31+N31+P31+R31+T31+V31+X31+Z31+AB31+AD31+AF31+AH31+AJ31+AL31+AN31+AP31+AR31+AT31+AV31+AX31+AZ31+BB31+BD31+BF31+BH31+BJ31+BL31+BN31+BP31+BR31+BT31+BV31+BX31+BY31+BZ31+CB31+CD31+CF31+CH31+CJ31+CL31+CN31+CP31+CR31+CT31+CV31+CX31+CZ31+DB31+DD31+DF31+DH31+DJ31+DL31+DN31+DP31+DQ31+DR31+DS31+DT31</f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3">
        <v>19.1</v>
      </c>
      <c r="AP31" s="23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19"/>
      <c r="BX31" s="24"/>
      <c r="BY31" s="24"/>
      <c r="BZ31" s="24"/>
      <c r="CA31" s="23">
        <v>3.2</v>
      </c>
      <c r="CB31" s="23"/>
      <c r="CC31" s="24"/>
      <c r="CD31" s="24"/>
      <c r="CE31" s="25"/>
      <c r="CF31" s="19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</row>
    <row r="32" spans="1:124" ht="15">
      <c r="A32" s="41" t="s">
        <v>13</v>
      </c>
      <c r="B32" s="5" t="s">
        <v>41</v>
      </c>
      <c r="C32" s="2" t="s">
        <v>42</v>
      </c>
      <c r="D32" s="84">
        <f>F32+H32+J32+L32+N32+P32+R32+T32+V32+X32+Z32+AB32+AD32+AF32+AH32+AJ32+AL32+AN32+AP32+AR32+AT32+AV32+AX32+AZ32+BB32+BD32+BF32+BH32+BJ32+BL32+BN32+BP32+BR32+BT32+BV32+BX32+BY32+BZ32+CB32+CD32+CF32+CH32+CJ32+CL32+CN32+CP32+CR32+CT32+CV32+CX32+CZ32+DB32+DD32+DF32+DH32+DJ32+DL32+DN32+DP32+DQ32+DR32+DS32+DT32</f>
        <v>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19"/>
      <c r="BX32" s="24"/>
      <c r="BY32" s="24"/>
      <c r="BZ32" s="24"/>
      <c r="CA32" s="24"/>
      <c r="CB32" s="24"/>
      <c r="CC32" s="24"/>
      <c r="CD32" s="24"/>
      <c r="CE32" s="25"/>
      <c r="CF32" s="19">
        <v>3</v>
      </c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</row>
    <row r="33" spans="1:124" ht="15">
      <c r="A33" s="40"/>
      <c r="B33" s="6"/>
      <c r="C33" s="3" t="s">
        <v>37</v>
      </c>
      <c r="D33" s="47">
        <f>F33+H33+J33+L33+N33+P33+R33+T33+V33+X33+Z33+AB33+AD33+AF33+AH33+AJ33+AL33+AN33+AP33+AR33+AT33+AV33+AX33+AZ33+BB33+BD33+BF33+BH33+BJ33+BL33+BN33+BP33+BR33+BT33+BV33+BX33+BY33+BZ33+CB33+CD33+CF33+CH33+CJ33+CL33+CN33+CP33+CR33+CT33+CV33+CX33+CZ33+DB33+DD33+DF33+DH33+DJ33+DL33+DN33+DP33+DQ33+DR33+DS33+DT33</f>
        <v>3.288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19"/>
      <c r="AJ33" s="19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19"/>
      <c r="BX33" s="24"/>
      <c r="BY33" s="24"/>
      <c r="BZ33" s="24"/>
      <c r="CA33" s="24"/>
      <c r="CB33" s="24"/>
      <c r="CC33" s="24"/>
      <c r="CD33" s="24"/>
      <c r="CE33" s="25"/>
      <c r="CF33" s="23">
        <v>3.288</v>
      </c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</row>
    <row r="34" spans="1:124" ht="15">
      <c r="A34" s="41" t="s">
        <v>14</v>
      </c>
      <c r="B34" s="5" t="s">
        <v>43</v>
      </c>
      <c r="C34" s="2" t="s">
        <v>36</v>
      </c>
      <c r="D34" s="84">
        <f>F34+H34+J34+L34+N34+P34+R34+T34+V34+X34+Z34+AB34+AD34+AF34+AH34+AJ34+AL34+AN34+AP34+AR34+AT34+AV34+AX34+AZ34+BB34+BD34+BF34+BH34+BJ34+BL34+BN34+BP34+BR34+BT34+BV34+BX34+BY34+BZ34+CB34+CD34+CF34+CH34+CJ34+CL34+CN34+CP34+CR34+CT34+CV34+CX34+CZ34+DB34+DD34+DF34+DH34+DJ34+DL34+DN34+DP34+DQ34+DR34+DS34+DT34</f>
        <v>1424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>
        <v>27</v>
      </c>
      <c r="AQ34" s="24">
        <v>100</v>
      </c>
      <c r="AR34" s="24">
        <v>245</v>
      </c>
      <c r="AS34" s="24">
        <v>150</v>
      </c>
      <c r="AT34" s="24">
        <v>15</v>
      </c>
      <c r="AU34" s="24">
        <v>50</v>
      </c>
      <c r="AV34" s="24">
        <v>15</v>
      </c>
      <c r="AW34" s="24"/>
      <c r="AX34" s="24"/>
      <c r="AY34" s="24">
        <v>250</v>
      </c>
      <c r="AZ34" s="24">
        <v>125</v>
      </c>
      <c r="BA34" s="24">
        <v>30</v>
      </c>
      <c r="BB34" s="24"/>
      <c r="BC34" s="24">
        <v>100</v>
      </c>
      <c r="BD34" s="24">
        <v>95</v>
      </c>
      <c r="BE34" s="24">
        <v>150</v>
      </c>
      <c r="BF34" s="24">
        <v>93</v>
      </c>
      <c r="BG34" s="24">
        <v>60</v>
      </c>
      <c r="BH34" s="24">
        <v>21</v>
      </c>
      <c r="BI34" s="24">
        <v>40</v>
      </c>
      <c r="BJ34" s="24">
        <v>45</v>
      </c>
      <c r="BK34" s="24"/>
      <c r="BL34" s="24"/>
      <c r="BM34" s="24"/>
      <c r="BN34" s="24"/>
      <c r="BO34" s="24">
        <v>80</v>
      </c>
      <c r="BP34" s="24">
        <v>115</v>
      </c>
      <c r="BQ34" s="24"/>
      <c r="BR34" s="24">
        <v>12</v>
      </c>
      <c r="BS34" s="24">
        <v>50</v>
      </c>
      <c r="BT34" s="24">
        <v>52</v>
      </c>
      <c r="BU34" s="24"/>
      <c r="BV34" s="24"/>
      <c r="BW34" s="19"/>
      <c r="BX34" s="24"/>
      <c r="BY34" s="24"/>
      <c r="BZ34" s="24"/>
      <c r="CA34" s="24"/>
      <c r="CB34" s="24"/>
      <c r="CC34" s="24"/>
      <c r="CD34" s="24"/>
      <c r="CE34" s="25"/>
      <c r="CF34" s="19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>
        <v>60</v>
      </c>
      <c r="DJ34" s="24">
        <v>9</v>
      </c>
      <c r="DK34" s="24">
        <v>350</v>
      </c>
      <c r="DL34" s="24">
        <v>503</v>
      </c>
      <c r="DM34" s="24">
        <v>50</v>
      </c>
      <c r="DN34" s="24"/>
      <c r="DO34" s="24">
        <v>50</v>
      </c>
      <c r="DP34" s="24">
        <v>52</v>
      </c>
      <c r="DQ34" s="24"/>
      <c r="DR34" s="24"/>
      <c r="DS34" s="24"/>
      <c r="DT34" s="24"/>
    </row>
    <row r="35" spans="1:124" ht="15">
      <c r="A35" s="40"/>
      <c r="B35" s="6"/>
      <c r="C35" s="3" t="s">
        <v>37</v>
      </c>
      <c r="D35" s="47">
        <f>F35+H35+J35+L35+N35+P35+R35+T35+V35+X35+Z35+AB35+AD35+AF35+AH35+AJ35+AL35+AN35+AP35+AR35+AT35+AV35+AX35+AZ35+BB35+BD35+BF35+BH35+BJ35+BL35+BN35+BP35+BR35+BT35+BV35+BX35+BY35+BZ35+CB35+CD35+CF35+CH35+CJ35+CL35+CN35+CP35+CR35+CT35+CV35+CX35+CZ35+DB35+DD35+DF35+DH35+DJ35+DL35+DN35+DP35+DQ35+DR35+DS35+DT35</f>
        <v>749.652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3">
        <v>13.317</v>
      </c>
      <c r="AQ35" s="23">
        <v>67</v>
      </c>
      <c r="AR35" s="23">
        <v>127.307</v>
      </c>
      <c r="AS35" s="23">
        <v>100.5</v>
      </c>
      <c r="AT35" s="23">
        <v>7.497</v>
      </c>
      <c r="AU35" s="23">
        <v>33.5</v>
      </c>
      <c r="AV35" s="23">
        <v>7.62</v>
      </c>
      <c r="AW35" s="24"/>
      <c r="AX35" s="24"/>
      <c r="AY35" s="23">
        <v>167.5</v>
      </c>
      <c r="AZ35" s="23">
        <v>63.549</v>
      </c>
      <c r="BA35" s="23">
        <v>20.1</v>
      </c>
      <c r="BB35" s="23"/>
      <c r="BC35" s="23">
        <v>67</v>
      </c>
      <c r="BD35" s="23">
        <v>48.38</v>
      </c>
      <c r="BE35" s="23">
        <v>100.5</v>
      </c>
      <c r="BF35" s="23">
        <v>47.753</v>
      </c>
      <c r="BG35" s="23">
        <v>40.2</v>
      </c>
      <c r="BH35" s="23">
        <v>10.837</v>
      </c>
      <c r="BI35" s="23">
        <v>26.8</v>
      </c>
      <c r="BJ35" s="23">
        <v>22.36</v>
      </c>
      <c r="BK35" s="24"/>
      <c r="BL35" s="24"/>
      <c r="BM35" s="24"/>
      <c r="BN35" s="24"/>
      <c r="BO35" s="23">
        <v>53.6</v>
      </c>
      <c r="BP35" s="23">
        <v>62.644000000000005</v>
      </c>
      <c r="BQ35" s="24"/>
      <c r="BR35" s="23">
        <v>6.263999999999999</v>
      </c>
      <c r="BS35" s="23">
        <v>33.5</v>
      </c>
      <c r="BT35" s="23">
        <v>29.631</v>
      </c>
      <c r="BU35" s="24"/>
      <c r="BV35" s="24"/>
      <c r="BW35" s="19"/>
      <c r="BX35" s="24"/>
      <c r="BY35" s="24"/>
      <c r="BZ35" s="24"/>
      <c r="CA35" s="24"/>
      <c r="CB35" s="24"/>
      <c r="CC35" s="24"/>
      <c r="CD35" s="24"/>
      <c r="CE35" s="25"/>
      <c r="CF35" s="19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3">
        <v>40.2</v>
      </c>
      <c r="DJ35" s="23">
        <v>4.544</v>
      </c>
      <c r="DK35" s="23">
        <v>234.5</v>
      </c>
      <c r="DL35" s="23">
        <v>272.095</v>
      </c>
      <c r="DM35" s="23">
        <v>33.5</v>
      </c>
      <c r="DN35" s="23"/>
      <c r="DO35" s="23">
        <v>33.5</v>
      </c>
      <c r="DP35" s="23">
        <v>25.854</v>
      </c>
      <c r="DQ35" s="23"/>
      <c r="DR35" s="23"/>
      <c r="DS35" s="23"/>
      <c r="DT35" s="23"/>
    </row>
    <row r="36" spans="1:124" ht="15">
      <c r="A36" s="41" t="s">
        <v>15</v>
      </c>
      <c r="B36" s="5" t="s">
        <v>44</v>
      </c>
      <c r="C36" s="2" t="s">
        <v>5</v>
      </c>
      <c r="D36" s="84">
        <f>F36+H36+J36+L36+N36+P36+R36+T36+V36+X36+Z36+AB36+AD36+AF36+AH36+AJ36+AL36+AN36+AP36+AR36+AT36+AV36+AX36+AZ36+BB36+BD36+BF36+BH36+BJ36+BL36+BN36+BP36+BR36+BT36+BV36+BX36+BY36+BZ36+CB36+CD36+CF36+CH36+CJ36+CL36+CN36+CP36+CR36+CT36+CV36+CX36+CZ36+DB36+DD36+DF36+DH36+DJ36+DL36+DN36+DP36+DQ36+DR36+DS36+DT36</f>
        <v>510.25</v>
      </c>
      <c r="E36" s="24">
        <v>27</v>
      </c>
      <c r="F36" s="24"/>
      <c r="G36" s="24"/>
      <c r="H36" s="24"/>
      <c r="I36" s="24"/>
      <c r="J36" s="24"/>
      <c r="K36" s="24">
        <v>8</v>
      </c>
      <c r="L36" s="24">
        <v>23</v>
      </c>
      <c r="M36" s="24">
        <v>11</v>
      </c>
      <c r="N36" s="24">
        <v>59</v>
      </c>
      <c r="O36" s="24">
        <v>16</v>
      </c>
      <c r="P36" s="24">
        <v>92</v>
      </c>
      <c r="Q36" s="24"/>
      <c r="R36" s="24"/>
      <c r="S36" s="24">
        <v>26</v>
      </c>
      <c r="T36" s="24">
        <v>32</v>
      </c>
      <c r="U36" s="24">
        <v>10</v>
      </c>
      <c r="V36" s="24">
        <v>11</v>
      </c>
      <c r="W36" s="24"/>
      <c r="X36" s="24"/>
      <c r="Y36" s="24"/>
      <c r="Z36" s="24"/>
      <c r="AA36" s="24"/>
      <c r="AB36" s="24"/>
      <c r="AC36" s="24"/>
      <c r="AD36" s="24"/>
      <c r="AE36" s="24"/>
      <c r="AF36" s="19">
        <v>15.5</v>
      </c>
      <c r="AG36" s="24"/>
      <c r="AH36" s="31">
        <v>7</v>
      </c>
      <c r="AI36" s="24"/>
      <c r="AJ36" s="24"/>
      <c r="AK36" s="24"/>
      <c r="AL36" s="24"/>
      <c r="AM36" s="24">
        <v>22</v>
      </c>
      <c r="AN36" s="24">
        <v>25</v>
      </c>
      <c r="AO36" s="24"/>
      <c r="AP36" s="24"/>
      <c r="AQ36" s="24">
        <v>15</v>
      </c>
      <c r="AR36" s="24"/>
      <c r="AS36" s="24">
        <v>20</v>
      </c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31">
        <v>10</v>
      </c>
      <c r="BE36" s="24"/>
      <c r="BF36" s="31">
        <v>3</v>
      </c>
      <c r="BG36" s="24"/>
      <c r="BH36" s="31">
        <v>10</v>
      </c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>
        <v>36.25</v>
      </c>
      <c r="BW36" s="19"/>
      <c r="BX36" s="24"/>
      <c r="BY36" s="24"/>
      <c r="BZ36" s="24"/>
      <c r="CA36" s="24"/>
      <c r="CB36" s="24"/>
      <c r="CC36" s="24">
        <v>20</v>
      </c>
      <c r="CD36" s="24"/>
      <c r="CE36" s="19">
        <v>20</v>
      </c>
      <c r="CF36" s="19"/>
      <c r="CG36" s="24"/>
      <c r="CH36" s="24"/>
      <c r="CI36" s="24">
        <v>40</v>
      </c>
      <c r="CJ36" s="24"/>
      <c r="CK36" s="24">
        <v>20</v>
      </c>
      <c r="CL36" s="24"/>
      <c r="CM36" s="24"/>
      <c r="CN36" s="24">
        <v>20</v>
      </c>
      <c r="CO36" s="24">
        <v>20</v>
      </c>
      <c r="CP36" s="24">
        <v>58</v>
      </c>
      <c r="CQ36" s="24"/>
      <c r="CR36" s="24"/>
      <c r="CS36" s="24"/>
      <c r="CT36" s="24">
        <v>83</v>
      </c>
      <c r="CU36" s="24"/>
      <c r="CV36" s="24">
        <v>10.5</v>
      </c>
      <c r="CW36" s="24"/>
      <c r="CX36" s="24"/>
      <c r="CY36" s="24"/>
      <c r="CZ36" s="24"/>
      <c r="DA36" s="24"/>
      <c r="DB36" s="24">
        <v>5</v>
      </c>
      <c r="DC36" s="24"/>
      <c r="DD36" s="24"/>
      <c r="DE36" s="24"/>
      <c r="DF36" s="24">
        <v>10</v>
      </c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</row>
    <row r="37" spans="1:124" ht="15">
      <c r="A37" s="40"/>
      <c r="B37" s="6"/>
      <c r="C37" s="3" t="s">
        <v>37</v>
      </c>
      <c r="D37" s="47">
        <f>F37+H37+J37+L37+N37+P37+R37+T37+V37+X37+Z37+AB37+AD37+AF37+AH37+AJ37+AL37+AN37+AP37+AR37+AT37+AV37+AX37+AZ37+BB37+BD37+BF37+BH37+BJ37+BL37+BN37+BP37+BR37+BT37+BV37+BX37+BY37+BZ37+CB37+CD37+CF37+CH37+CJ37+CL37+CN37+CP37+CR37+CT37+CV37+CX37+CZ37+DB37+DD37+DF37+DH37+DJ37+DL37+DN37+DP37+DQ37+DR37+DS37+DT37</f>
        <v>235.567</v>
      </c>
      <c r="E37" s="23">
        <v>20.79</v>
      </c>
      <c r="F37" s="23"/>
      <c r="G37" s="24"/>
      <c r="H37" s="24"/>
      <c r="I37" s="24"/>
      <c r="J37" s="24"/>
      <c r="K37" s="23">
        <v>6.16</v>
      </c>
      <c r="L37" s="23">
        <v>11.592</v>
      </c>
      <c r="M37" s="23">
        <v>8.47</v>
      </c>
      <c r="N37" s="23">
        <v>21.775</v>
      </c>
      <c r="O37" s="23">
        <v>12.32</v>
      </c>
      <c r="P37" s="23">
        <v>31.718</v>
      </c>
      <c r="Q37" s="24"/>
      <c r="R37" s="24"/>
      <c r="S37" s="23">
        <v>20.02</v>
      </c>
      <c r="T37" s="23">
        <v>30.891</v>
      </c>
      <c r="U37" s="23">
        <v>7.7</v>
      </c>
      <c r="V37" s="23">
        <v>13.574</v>
      </c>
      <c r="W37" s="24"/>
      <c r="X37" s="24"/>
      <c r="Y37" s="24"/>
      <c r="Z37" s="24"/>
      <c r="AA37" s="24"/>
      <c r="AB37" s="24"/>
      <c r="AC37" s="24"/>
      <c r="AD37" s="24"/>
      <c r="AE37" s="24"/>
      <c r="AF37" s="23">
        <v>3.085</v>
      </c>
      <c r="AG37" s="24"/>
      <c r="AH37" s="23">
        <v>6.292</v>
      </c>
      <c r="AI37" s="24"/>
      <c r="AJ37" s="24"/>
      <c r="AK37" s="24"/>
      <c r="AL37" s="24"/>
      <c r="AM37" s="23">
        <v>16.94</v>
      </c>
      <c r="AN37" s="23">
        <v>20.698</v>
      </c>
      <c r="AO37" s="24"/>
      <c r="AP37" s="24"/>
      <c r="AQ37" s="23">
        <v>11.55</v>
      </c>
      <c r="AR37" s="23"/>
      <c r="AS37" s="23">
        <v>15.4</v>
      </c>
      <c r="AT37" s="23"/>
      <c r="AU37" s="24"/>
      <c r="AV37" s="24"/>
      <c r="AW37" s="24"/>
      <c r="AX37" s="24"/>
      <c r="AY37" s="24"/>
      <c r="AZ37" s="24"/>
      <c r="BA37" s="24"/>
      <c r="BB37" s="24"/>
      <c r="BC37" s="24"/>
      <c r="BD37" s="23">
        <v>0.759</v>
      </c>
      <c r="BE37" s="24"/>
      <c r="BF37" s="23">
        <v>0.216</v>
      </c>
      <c r="BG37" s="24"/>
      <c r="BH37" s="23">
        <v>0.759</v>
      </c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3">
        <v>25.517</v>
      </c>
      <c r="BW37" s="19"/>
      <c r="BX37" s="24"/>
      <c r="BY37" s="24"/>
      <c r="BZ37" s="24"/>
      <c r="CA37" s="24"/>
      <c r="CB37" s="24"/>
      <c r="CC37" s="23">
        <v>15.4</v>
      </c>
      <c r="CD37" s="23"/>
      <c r="CE37" s="23">
        <v>15.4</v>
      </c>
      <c r="CF37" s="23"/>
      <c r="CG37" s="24"/>
      <c r="CH37" s="24"/>
      <c r="CI37" s="23">
        <v>30.8</v>
      </c>
      <c r="CJ37" s="23"/>
      <c r="CK37" s="23">
        <v>15.4</v>
      </c>
      <c r="CL37" s="23"/>
      <c r="CM37" s="19"/>
      <c r="CN37" s="23">
        <v>3.627</v>
      </c>
      <c r="CO37" s="23">
        <v>15.4</v>
      </c>
      <c r="CP37" s="23">
        <v>29.258000000000003</v>
      </c>
      <c r="CQ37" s="24"/>
      <c r="CR37" s="24"/>
      <c r="CS37" s="24"/>
      <c r="CT37" s="23">
        <v>20.629</v>
      </c>
      <c r="CU37" s="24"/>
      <c r="CV37" s="23">
        <v>12.8</v>
      </c>
      <c r="CW37" s="24"/>
      <c r="CX37" s="24"/>
      <c r="CY37" s="24"/>
      <c r="CZ37" s="24"/>
      <c r="DA37" s="24"/>
      <c r="DB37" s="23">
        <v>1.071</v>
      </c>
      <c r="DC37" s="24"/>
      <c r="DD37" s="24"/>
      <c r="DE37" s="24"/>
      <c r="DF37" s="23">
        <v>1.306</v>
      </c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</row>
    <row r="38" spans="1:124" ht="15">
      <c r="A38" s="41" t="s">
        <v>16</v>
      </c>
      <c r="B38" s="5" t="s">
        <v>45</v>
      </c>
      <c r="C38" s="2" t="s">
        <v>42</v>
      </c>
      <c r="D38" s="84">
        <f>F38+H38+J38+L38+N38+P38+R38+T38+V38+X38+Z38+AB38+AD38+AF38+AH38+AJ38+AL38+AN38+AP38+AR38+AT38+AV38+AX38+AZ38+BB38+BD38+BF38+BH38+BJ38+BL38+BN38+BP38+BR38+BT38+BV38+BX38+BY38+BZ38+CB38+CD38+CF38+CH38+CJ38+CL38+CN38+CP38+CR38+CT38+CV38+CX38+CZ38+DB38+DD38+DF38+DH38+DJ38+DL38+DN38+DP38+DQ38+DR38+DS38+DT38</f>
        <v>7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9"/>
      <c r="AG38" s="24">
        <v>2</v>
      </c>
      <c r="AH38" s="24"/>
      <c r="AI38" s="24">
        <v>2</v>
      </c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31">
        <v>1</v>
      </c>
      <c r="BI38" s="24"/>
      <c r="BJ38" s="24"/>
      <c r="BK38" s="24"/>
      <c r="BL38" s="24"/>
      <c r="BM38" s="24"/>
      <c r="BN38" s="24"/>
      <c r="BO38" s="24"/>
      <c r="BP38" s="24"/>
      <c r="BQ38" s="24"/>
      <c r="BR38" s="24">
        <v>1</v>
      </c>
      <c r="BS38" s="24"/>
      <c r="BT38" s="24"/>
      <c r="BU38" s="24"/>
      <c r="BV38" s="24"/>
      <c r="BW38" s="19"/>
      <c r="BX38" s="24"/>
      <c r="BY38" s="24"/>
      <c r="BZ38" s="24"/>
      <c r="CA38" s="24"/>
      <c r="CB38" s="24"/>
      <c r="CC38" s="24"/>
      <c r="CD38" s="24">
        <v>1</v>
      </c>
      <c r="CE38" s="25"/>
      <c r="CF38" s="19"/>
      <c r="CG38" s="24">
        <v>4</v>
      </c>
      <c r="CH38" s="24">
        <v>4</v>
      </c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</row>
    <row r="39" spans="1:124" ht="15">
      <c r="A39" s="40"/>
      <c r="B39" s="6"/>
      <c r="C39" s="3" t="s">
        <v>37</v>
      </c>
      <c r="D39" s="47">
        <f>F39+H39+J39+L39+N39+P39+R39+T39+V39+X39+Z39+AB39+AD39+AF39+AH39+AJ39+AL39+AN39+AP39+AR39+AT39+AV39+AX39+AZ39+BB39+BD39+BF39+BH39+BJ39+BL39+BN39+BP39+BR39+BT39+BV39+BX39+BY39+BZ39+CB39+CD39+CF39+CH39+CJ39+CL39+CN39+CP39+CR39+CT39+CV39+CX39+CZ39+DB39+DD39+DF39+DH39+DJ39+DL39+DN39+DP39+DQ39+DR39+DS39+DT39</f>
        <v>14.094999999999999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7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3">
        <v>2.96</v>
      </c>
      <c r="AH39" s="23"/>
      <c r="AI39" s="23">
        <v>2.96</v>
      </c>
      <c r="AJ39" s="23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3">
        <v>3.168</v>
      </c>
      <c r="BI39" s="24"/>
      <c r="BJ39" s="24"/>
      <c r="BK39" s="24"/>
      <c r="BL39" s="24"/>
      <c r="BM39" s="24"/>
      <c r="BN39" s="24"/>
      <c r="BO39" s="24"/>
      <c r="BP39" s="24"/>
      <c r="BQ39" s="24"/>
      <c r="BR39" s="23">
        <v>3.168</v>
      </c>
      <c r="BS39" s="19"/>
      <c r="BT39" s="19"/>
      <c r="BU39" s="19"/>
      <c r="BV39" s="19"/>
      <c r="BW39" s="19"/>
      <c r="BX39" s="24"/>
      <c r="BY39" s="24"/>
      <c r="BZ39" s="24"/>
      <c r="CA39" s="24"/>
      <c r="CB39" s="24"/>
      <c r="CC39" s="24"/>
      <c r="CD39" s="23">
        <v>1.409</v>
      </c>
      <c r="CE39" s="25"/>
      <c r="CF39" s="19"/>
      <c r="CG39" s="23">
        <v>8.32</v>
      </c>
      <c r="CH39" s="23">
        <v>6.35</v>
      </c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</row>
    <row r="40" spans="1:124" ht="15">
      <c r="A40" s="41" t="s">
        <v>17</v>
      </c>
      <c r="B40" s="5" t="s">
        <v>46</v>
      </c>
      <c r="C40" s="2" t="s">
        <v>75</v>
      </c>
      <c r="D40" s="84">
        <f>F40+H40+J40+L40+N40+P40+R40+T40+V40+X40+Z40+AB40+AD40+AF40+AH40+AJ40+AL40+AN40+AP40+AR40+AT40+AV40+AX40+AZ40+BB40+BD40+BF40+BH40+BJ40+BL40+BN40+BP40+BR40+BT40+BV40+BX40+BY40+BZ40+CB40+CD40+CF40+CH40+CJ40+CL40+CN40+CP40+CR40+CT40+CV40+CX40+CZ40+DB40+DD40+DF40+DH40+DJ40+DL40+DN40+DP40+DQ40+DR40+DS40+DT40</f>
        <v>59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7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31">
        <v>25</v>
      </c>
      <c r="AY40" s="24"/>
      <c r="AZ40" s="24"/>
      <c r="BA40" s="24"/>
      <c r="BB40" s="24"/>
      <c r="BC40" s="19"/>
      <c r="BD40" s="19"/>
      <c r="BE40" s="24"/>
      <c r="BF40" s="24"/>
      <c r="BG40" s="24"/>
      <c r="BH40" s="24">
        <v>1</v>
      </c>
      <c r="BI40" s="24"/>
      <c r="BJ40" s="24"/>
      <c r="BK40" s="24"/>
      <c r="BL40" s="24"/>
      <c r="BM40" s="24"/>
      <c r="BN40" s="24"/>
      <c r="BO40" s="24"/>
      <c r="BP40" s="24"/>
      <c r="BQ40" s="24"/>
      <c r="BR40" s="24">
        <v>4</v>
      </c>
      <c r="BS40" s="24"/>
      <c r="BT40" s="24"/>
      <c r="BU40" s="24"/>
      <c r="BV40" s="24">
        <v>2</v>
      </c>
      <c r="BW40" s="19"/>
      <c r="BX40" s="24"/>
      <c r="BY40" s="24"/>
      <c r="BZ40" s="24"/>
      <c r="CA40" s="24"/>
      <c r="CB40" s="24">
        <v>6</v>
      </c>
      <c r="CC40" s="24"/>
      <c r="CD40" s="24"/>
      <c r="CE40" s="25"/>
      <c r="CF40" s="19"/>
      <c r="CG40" s="24"/>
      <c r="CH40" s="24"/>
      <c r="CI40" s="24"/>
      <c r="CJ40" s="24"/>
      <c r="CK40" s="24"/>
      <c r="CL40" s="31">
        <v>5</v>
      </c>
      <c r="CM40" s="24"/>
      <c r="CN40" s="24">
        <v>14</v>
      </c>
      <c r="CO40" s="24"/>
      <c r="CP40" s="24"/>
      <c r="CQ40" s="24"/>
      <c r="CR40" s="24"/>
      <c r="CS40" s="24"/>
      <c r="CT40" s="24">
        <v>1</v>
      </c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>
        <v>1</v>
      </c>
      <c r="DM40" s="24"/>
      <c r="DN40" s="24"/>
      <c r="DO40" s="24"/>
      <c r="DP40" s="24"/>
      <c r="DQ40" s="24"/>
      <c r="DR40" s="24"/>
      <c r="DS40" s="24"/>
      <c r="DT40" s="24"/>
    </row>
    <row r="41" spans="1:124" ht="15">
      <c r="A41" s="40"/>
      <c r="B41" s="6"/>
      <c r="C41" s="3" t="s">
        <v>37</v>
      </c>
      <c r="D41" s="47">
        <f>F41+H41+J41+L41+N41+P41+R41+T41+V41+X41+Z41+AB41+AD41+AF41+AH41+AJ41+AL41+AN41+AP41+AR41+AT41+AV41+AX41+AZ41+BB41+BD41+BF41+BH41+BJ41+BL41+BN41+BP41+BR41+BT41+BV41+BX41+BY41+BZ41+CB41+CD41+CF41+CH41+CJ41+CL41+CN41+CP41+CR41+CT41+CV41+CX41+CZ41+DB41+DD41+DF41+DH41+DJ41+DL41+DN41+DP41+DQ41+DR41+DS41+DT41</f>
        <v>122.759</v>
      </c>
      <c r="E41" s="24"/>
      <c r="F41" s="24"/>
      <c r="G41" s="19"/>
      <c r="H41" s="19"/>
      <c r="I41" s="19"/>
      <c r="J41" s="19"/>
      <c r="K41" s="24"/>
      <c r="L41" s="24"/>
      <c r="M41" s="24"/>
      <c r="N41" s="24"/>
      <c r="O41" s="73"/>
      <c r="P41" s="24"/>
      <c r="Q41" s="24"/>
      <c r="R41" s="24"/>
      <c r="S41" s="19"/>
      <c r="T41" s="19"/>
      <c r="U41" s="19"/>
      <c r="V41" s="19"/>
      <c r="W41" s="24"/>
      <c r="X41" s="24"/>
      <c r="Y41" s="19"/>
      <c r="Z41" s="19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19"/>
      <c r="AP41" s="19"/>
      <c r="AQ41" s="24"/>
      <c r="AR41" s="24"/>
      <c r="AS41" s="19"/>
      <c r="AT41" s="19"/>
      <c r="AU41" s="24"/>
      <c r="AV41" s="24"/>
      <c r="AW41" s="24"/>
      <c r="AX41" s="23">
        <v>43.153999999999996</v>
      </c>
      <c r="AY41" s="19"/>
      <c r="AZ41" s="19"/>
      <c r="BA41" s="24"/>
      <c r="BB41" s="24"/>
      <c r="BC41" s="19"/>
      <c r="BD41" s="19"/>
      <c r="BE41" s="19"/>
      <c r="BF41" s="19"/>
      <c r="BG41" s="19"/>
      <c r="BH41" s="23">
        <v>1.142</v>
      </c>
      <c r="BI41" s="19"/>
      <c r="BJ41" s="19"/>
      <c r="BK41" s="19"/>
      <c r="BL41" s="19"/>
      <c r="BM41" s="19"/>
      <c r="BN41" s="19"/>
      <c r="BO41" s="19"/>
      <c r="BP41" s="19"/>
      <c r="BQ41" s="24"/>
      <c r="BR41" s="23">
        <v>6.027</v>
      </c>
      <c r="BS41" s="19"/>
      <c r="BT41" s="19"/>
      <c r="BU41" s="19"/>
      <c r="BV41" s="23">
        <v>26.4</v>
      </c>
      <c r="BW41" s="19"/>
      <c r="BX41" s="19"/>
      <c r="BY41" s="19"/>
      <c r="BZ41" s="19"/>
      <c r="CA41" s="19"/>
      <c r="CB41" s="23">
        <v>8.361</v>
      </c>
      <c r="CC41" s="19"/>
      <c r="CD41" s="19"/>
      <c r="CE41" s="25"/>
      <c r="CF41" s="19"/>
      <c r="CG41" s="19"/>
      <c r="CH41" s="19"/>
      <c r="CI41" s="24"/>
      <c r="CJ41" s="24"/>
      <c r="CK41" s="19"/>
      <c r="CL41" s="23">
        <v>11.577</v>
      </c>
      <c r="CM41" s="19"/>
      <c r="CN41" s="19">
        <v>21.045</v>
      </c>
      <c r="CO41" s="19"/>
      <c r="CP41" s="19"/>
      <c r="CQ41" s="19"/>
      <c r="CR41" s="19"/>
      <c r="CS41" s="19"/>
      <c r="CT41" s="23">
        <v>0.322</v>
      </c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23">
        <v>4.731</v>
      </c>
      <c r="DM41" s="19"/>
      <c r="DN41" s="19"/>
      <c r="DO41" s="19"/>
      <c r="DP41" s="19"/>
      <c r="DQ41" s="19"/>
      <c r="DR41" s="19"/>
      <c r="DS41" s="19"/>
      <c r="DT41" s="19"/>
    </row>
    <row r="42" spans="1:124" ht="15">
      <c r="A42" s="41" t="s">
        <v>18</v>
      </c>
      <c r="B42" s="5" t="s">
        <v>155</v>
      </c>
      <c r="C42" s="2" t="s">
        <v>42</v>
      </c>
      <c r="D42" s="84">
        <f>F42+H42+J42+L42+N42+P42+R42+T42+V42+X42+Z42+AB42+AD42+AF42+AH42+AJ42+AL42+AN42+AP42+AR42+AT42+AV42+AX42+AZ42+BB42+BD42+BF42+BH42+BJ42+BL42+BN42+BP42+BR42+BT42+BV42+BX42+BY42+BZ42+CB42+CD42+CF42+CH42+CJ42+CL42+CN42+CP42+CR42+CT42+CV42+CX42+CZ42+DB42+DD42+DF42+DH42+DJ42+DL42+DN42+DP42+DQ42+DR42+DS42+DT42</f>
        <v>113</v>
      </c>
      <c r="E42" s="24"/>
      <c r="F42" s="24">
        <v>1</v>
      </c>
      <c r="G42" s="24"/>
      <c r="H42" s="24"/>
      <c r="I42" s="24"/>
      <c r="J42" s="24"/>
      <c r="K42" s="24"/>
      <c r="L42" s="24">
        <v>2</v>
      </c>
      <c r="M42" s="24"/>
      <c r="N42" s="24">
        <v>2</v>
      </c>
      <c r="O42" s="73"/>
      <c r="P42" s="74">
        <v>2</v>
      </c>
      <c r="Q42" s="24"/>
      <c r="R42" s="24"/>
      <c r="S42" s="24"/>
      <c r="T42" s="24">
        <v>2</v>
      </c>
      <c r="U42" s="24"/>
      <c r="V42" s="24">
        <v>2</v>
      </c>
      <c r="W42" s="24"/>
      <c r="X42" s="24"/>
      <c r="Y42" s="24"/>
      <c r="Z42" s="24">
        <v>1</v>
      </c>
      <c r="AA42" s="24"/>
      <c r="AB42" s="24">
        <v>2</v>
      </c>
      <c r="AC42" s="24"/>
      <c r="AD42" s="24">
        <v>3</v>
      </c>
      <c r="AE42" s="24"/>
      <c r="AF42" s="31">
        <v>2</v>
      </c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>
        <v>4</v>
      </c>
      <c r="AR42" s="24">
        <v>7</v>
      </c>
      <c r="AS42" s="24"/>
      <c r="AT42" s="24"/>
      <c r="AU42" s="24"/>
      <c r="AV42" s="31">
        <v>1</v>
      </c>
      <c r="AW42" s="24"/>
      <c r="AX42" s="31">
        <v>3</v>
      </c>
      <c r="AY42" s="24"/>
      <c r="AZ42" s="31">
        <v>4</v>
      </c>
      <c r="BA42" s="24"/>
      <c r="BB42" s="24"/>
      <c r="BC42" s="24"/>
      <c r="BD42" s="24"/>
      <c r="BE42" s="24"/>
      <c r="BF42" s="24"/>
      <c r="BG42" s="24"/>
      <c r="BH42" s="24">
        <v>5</v>
      </c>
      <c r="BI42" s="24"/>
      <c r="BJ42" s="24">
        <v>3</v>
      </c>
      <c r="BK42" s="24">
        <v>1</v>
      </c>
      <c r="BL42" s="24">
        <v>5</v>
      </c>
      <c r="BM42" s="24"/>
      <c r="BN42" s="24">
        <v>2</v>
      </c>
      <c r="BO42" s="24"/>
      <c r="BP42" s="24">
        <v>1</v>
      </c>
      <c r="BQ42" s="24"/>
      <c r="BR42" s="24">
        <v>3</v>
      </c>
      <c r="BS42" s="24"/>
      <c r="BT42" s="24"/>
      <c r="BU42" s="24">
        <v>1</v>
      </c>
      <c r="BV42" s="24">
        <v>2</v>
      </c>
      <c r="BW42" s="19"/>
      <c r="BX42" s="24"/>
      <c r="BY42" s="24"/>
      <c r="BZ42" s="24"/>
      <c r="CA42" s="24"/>
      <c r="CB42" s="24">
        <v>1</v>
      </c>
      <c r="CC42" s="24"/>
      <c r="CD42" s="24">
        <v>6</v>
      </c>
      <c r="CE42" s="25"/>
      <c r="CF42" s="19">
        <v>6</v>
      </c>
      <c r="CG42" s="24"/>
      <c r="CH42" s="24">
        <v>3</v>
      </c>
      <c r="CI42" s="24"/>
      <c r="CJ42" s="24">
        <v>4</v>
      </c>
      <c r="CK42" s="24"/>
      <c r="CL42" s="31">
        <v>5</v>
      </c>
      <c r="CM42" s="24"/>
      <c r="CN42" s="24">
        <v>4</v>
      </c>
      <c r="CO42" s="24"/>
      <c r="CP42" s="24">
        <v>2</v>
      </c>
      <c r="CQ42" s="24"/>
      <c r="CR42" s="24">
        <v>6</v>
      </c>
      <c r="CS42" s="24"/>
      <c r="CT42" s="24">
        <v>1</v>
      </c>
      <c r="CU42" s="24"/>
      <c r="CV42" s="24">
        <v>2</v>
      </c>
      <c r="CW42" s="24"/>
      <c r="CX42" s="24">
        <v>2</v>
      </c>
      <c r="CY42" s="24"/>
      <c r="CZ42" s="24">
        <v>2</v>
      </c>
      <c r="DA42" s="24"/>
      <c r="DB42" s="24">
        <v>2</v>
      </c>
      <c r="DC42" s="24"/>
      <c r="DD42" s="24">
        <v>1</v>
      </c>
      <c r="DE42" s="24"/>
      <c r="DF42" s="24">
        <v>2</v>
      </c>
      <c r="DG42" s="24"/>
      <c r="DH42" s="24"/>
      <c r="DI42" s="24"/>
      <c r="DJ42" s="24"/>
      <c r="DK42" s="24"/>
      <c r="DL42" s="24">
        <v>2</v>
      </c>
      <c r="DM42" s="24"/>
      <c r="DN42" s="24">
        <v>3</v>
      </c>
      <c r="DO42" s="24"/>
      <c r="DP42" s="24"/>
      <c r="DQ42" s="24"/>
      <c r="DR42" s="24"/>
      <c r="DS42" s="24"/>
      <c r="DT42" s="24">
        <v>4</v>
      </c>
    </row>
    <row r="43" spans="1:124" ht="15">
      <c r="A43" s="40"/>
      <c r="B43" s="6"/>
      <c r="C43" s="3" t="s">
        <v>37</v>
      </c>
      <c r="D43" s="47">
        <f>F43+H43+J43+L43+N43+P43+R43+T43+V43+X43+Z43+AB43+AD43+AF43+AH43+AJ43+AL43+AN43+AP43+AR43+AT43+AV43+AX43+AZ43+BB43+BD43+BF43+BH43+BJ43+BL43+BN43+BP43+BR43+BT43+BV43+BX43+BY43+BZ43+CB43+CD43+CF43+CH43+CJ43+CL43+CN43+CP43+CR43+CT43+CV43+CX43+CZ43+DB43+DD43+DF43+DH43+DJ43+DL43+DN43+DP43+DQ43+DR43+DS43+DT43</f>
        <v>197.93499999999995</v>
      </c>
      <c r="E43" s="24"/>
      <c r="F43" s="23">
        <v>0.656</v>
      </c>
      <c r="G43" s="24"/>
      <c r="H43" s="24"/>
      <c r="I43" s="24"/>
      <c r="J43" s="24"/>
      <c r="K43" s="19"/>
      <c r="L43" s="23">
        <v>0.445</v>
      </c>
      <c r="M43" s="19"/>
      <c r="N43" s="72">
        <v>0.445</v>
      </c>
      <c r="O43" s="73"/>
      <c r="P43" s="75">
        <v>0.445</v>
      </c>
      <c r="Q43" s="19"/>
      <c r="R43" s="19"/>
      <c r="S43" s="19"/>
      <c r="T43" s="23">
        <v>0.445</v>
      </c>
      <c r="U43" s="19"/>
      <c r="V43" s="23">
        <v>0.445</v>
      </c>
      <c r="W43" s="24"/>
      <c r="X43" s="24"/>
      <c r="Y43" s="19"/>
      <c r="Z43" s="23">
        <v>0.221</v>
      </c>
      <c r="AA43" s="24"/>
      <c r="AB43" s="23">
        <v>0.445</v>
      </c>
      <c r="AC43" s="19"/>
      <c r="AD43" s="23">
        <v>2.009</v>
      </c>
      <c r="AE43" s="24"/>
      <c r="AF43" s="23">
        <v>1.785</v>
      </c>
      <c r="AG43" s="24"/>
      <c r="AH43" s="24"/>
      <c r="AI43" s="24"/>
      <c r="AJ43" s="24"/>
      <c r="AK43" s="24"/>
      <c r="AL43" s="24"/>
      <c r="AM43" s="24"/>
      <c r="AN43" s="24"/>
      <c r="AO43" s="19"/>
      <c r="AP43" s="19"/>
      <c r="AQ43" s="19">
        <v>22</v>
      </c>
      <c r="AR43" s="23">
        <v>23.570999999999998</v>
      </c>
      <c r="AS43" s="19"/>
      <c r="AT43" s="19"/>
      <c r="AU43" s="24"/>
      <c r="AV43" s="23">
        <v>2.282</v>
      </c>
      <c r="AW43" s="24"/>
      <c r="AX43" s="23">
        <v>10.610999999999999</v>
      </c>
      <c r="AY43" s="24"/>
      <c r="AZ43" s="23">
        <v>19.713</v>
      </c>
      <c r="BA43" s="24"/>
      <c r="BB43" s="24"/>
      <c r="BC43" s="19"/>
      <c r="BD43" s="19"/>
      <c r="BE43" s="24"/>
      <c r="BF43" s="24"/>
      <c r="BG43" s="24"/>
      <c r="BH43" s="23">
        <v>20.279</v>
      </c>
      <c r="BI43" s="24"/>
      <c r="BJ43" s="23">
        <v>3.7840000000000003</v>
      </c>
      <c r="BK43" s="23">
        <v>16</v>
      </c>
      <c r="BL43" s="23">
        <v>23.75</v>
      </c>
      <c r="BM43" s="24"/>
      <c r="BN43" s="23">
        <v>9.667</v>
      </c>
      <c r="BO43" s="24"/>
      <c r="BP43" s="23">
        <v>6.386</v>
      </c>
      <c r="BQ43" s="24"/>
      <c r="BR43" s="23">
        <v>6.431</v>
      </c>
      <c r="BS43" s="24"/>
      <c r="BT43" s="24"/>
      <c r="BU43" s="23">
        <v>16</v>
      </c>
      <c r="BV43" s="23">
        <v>12.553</v>
      </c>
      <c r="BW43" s="19"/>
      <c r="BX43" s="24"/>
      <c r="BY43" s="24"/>
      <c r="BZ43" s="24"/>
      <c r="CA43" s="24"/>
      <c r="CB43" s="23">
        <v>1.564</v>
      </c>
      <c r="CC43" s="24"/>
      <c r="CD43" s="23">
        <v>6.0009999999999994</v>
      </c>
      <c r="CE43" s="25"/>
      <c r="CF43" s="23">
        <v>6.731</v>
      </c>
      <c r="CG43" s="19"/>
      <c r="CH43" s="23">
        <v>0.667</v>
      </c>
      <c r="CI43" s="19"/>
      <c r="CJ43" s="23">
        <v>2.202</v>
      </c>
      <c r="CK43" s="19"/>
      <c r="CL43" s="23">
        <v>1.113</v>
      </c>
      <c r="CM43" s="19"/>
      <c r="CN43" s="19">
        <v>12.985</v>
      </c>
      <c r="CO43" s="24"/>
      <c r="CP43" s="23">
        <v>0.445</v>
      </c>
      <c r="CQ43" s="24"/>
      <c r="CR43" s="23">
        <v>1.335</v>
      </c>
      <c r="CS43" s="24"/>
      <c r="CT43" s="23">
        <v>6.102</v>
      </c>
      <c r="CU43" s="24"/>
      <c r="CV43" s="23">
        <v>0.445</v>
      </c>
      <c r="CW43" s="24"/>
      <c r="CX43" s="23">
        <v>0.445</v>
      </c>
      <c r="CY43" s="24"/>
      <c r="CZ43" s="23">
        <v>0.445</v>
      </c>
      <c r="DA43" s="24"/>
      <c r="DB43" s="23">
        <v>0.445</v>
      </c>
      <c r="DC43" s="24"/>
      <c r="DD43" s="23">
        <v>0.221</v>
      </c>
      <c r="DE43" s="24"/>
      <c r="DF43" s="23">
        <v>0.445</v>
      </c>
      <c r="DG43" s="24"/>
      <c r="DH43" s="24"/>
      <c r="DI43" s="24"/>
      <c r="DJ43" s="24"/>
      <c r="DK43" s="24"/>
      <c r="DL43" s="23">
        <v>5.742</v>
      </c>
      <c r="DM43" s="24"/>
      <c r="DN43" s="23">
        <v>3.345</v>
      </c>
      <c r="DO43" s="24"/>
      <c r="DP43" s="24"/>
      <c r="DQ43" s="24"/>
      <c r="DR43" s="24"/>
      <c r="DS43" s="24"/>
      <c r="DT43" s="23">
        <v>0.889</v>
      </c>
    </row>
    <row r="44" spans="1:124" ht="15">
      <c r="A44" s="41" t="s">
        <v>19</v>
      </c>
      <c r="B44" s="5" t="s">
        <v>47</v>
      </c>
      <c r="C44" s="2" t="s">
        <v>42</v>
      </c>
      <c r="D44" s="84">
        <f>F44+H44+J44+L44+N44+P44+R44+T44+V44+X44+Z44+AB44+AD44+AF44+AH44+AJ44+AL44+AN44+AP44+AR44+AT44+AV44+AX44+AZ44+BB44+BD44+BF44+BH44+BJ44+BL44+BN44+BP44+BR44+BT44+BV44+BX44+BY44+BZ44+CB44+CD44+CF44+CH44+CJ44+CL44+CN44+CP44+CR44+CT44+CV44+CX44+CZ44+DB44+DD44+DF44+DH44+DJ44+DL44+DN44+DP44+DQ44+DR44+DS44+DT44</f>
        <v>21</v>
      </c>
      <c r="E44" s="24"/>
      <c r="F44" s="24">
        <v>1</v>
      </c>
      <c r="G44" s="24"/>
      <c r="H44" s="24"/>
      <c r="I44" s="24"/>
      <c r="J44" s="24"/>
      <c r="K44" s="24"/>
      <c r="L44" s="24"/>
      <c r="M44" s="24"/>
      <c r="N44" s="24">
        <v>1</v>
      </c>
      <c r="O44" s="73"/>
      <c r="P44" s="24">
        <v>1</v>
      </c>
      <c r="Q44" s="24"/>
      <c r="R44" s="24"/>
      <c r="S44" s="24"/>
      <c r="T44" s="24">
        <v>1</v>
      </c>
      <c r="U44" s="24"/>
      <c r="V44" s="24"/>
      <c r="W44" s="24"/>
      <c r="X44" s="24"/>
      <c r="Y44" s="24"/>
      <c r="Z44" s="24"/>
      <c r="AA44" s="24"/>
      <c r="AB44" s="24"/>
      <c r="AC44" s="24">
        <v>1</v>
      </c>
      <c r="AD44" s="24">
        <v>1</v>
      </c>
      <c r="AE44" s="24"/>
      <c r="AF44" s="31">
        <v>1</v>
      </c>
      <c r="AG44" s="24"/>
      <c r="AH44" s="24"/>
      <c r="AI44" s="24"/>
      <c r="AJ44" s="24"/>
      <c r="AK44" s="24"/>
      <c r="AL44" s="24"/>
      <c r="AM44" s="24"/>
      <c r="AN44" s="24"/>
      <c r="AO44" s="24">
        <v>2</v>
      </c>
      <c r="AP44" s="24"/>
      <c r="AQ44" s="24">
        <v>1</v>
      </c>
      <c r="AR44" s="24">
        <v>1</v>
      </c>
      <c r="AS44" s="24"/>
      <c r="AT44" s="24"/>
      <c r="AU44" s="24"/>
      <c r="AV44" s="24"/>
      <c r="AW44" s="24">
        <v>1</v>
      </c>
      <c r="AX44" s="31">
        <v>2</v>
      </c>
      <c r="AY44" s="24"/>
      <c r="AZ44" s="24"/>
      <c r="BA44" s="24"/>
      <c r="BB44" s="24"/>
      <c r="BC44" s="24"/>
      <c r="BD44" s="24"/>
      <c r="BE44" s="24"/>
      <c r="BF44" s="24"/>
      <c r="BG44" s="24">
        <v>1</v>
      </c>
      <c r="BH44" s="24">
        <v>2</v>
      </c>
      <c r="BI44" s="24">
        <v>1</v>
      </c>
      <c r="BJ44" s="24">
        <v>1</v>
      </c>
      <c r="BK44" s="24"/>
      <c r="BL44" s="24"/>
      <c r="BM44" s="24"/>
      <c r="BN44" s="24"/>
      <c r="BO44" s="24">
        <v>1</v>
      </c>
      <c r="BP44" s="24">
        <v>1</v>
      </c>
      <c r="BQ44" s="24">
        <v>1</v>
      </c>
      <c r="BR44" s="24">
        <v>1</v>
      </c>
      <c r="BS44" s="24"/>
      <c r="BT44" s="24"/>
      <c r="BU44" s="24"/>
      <c r="BV44" s="24"/>
      <c r="BW44" s="19"/>
      <c r="BX44" s="24"/>
      <c r="BY44" s="24"/>
      <c r="BZ44" s="24"/>
      <c r="CA44" s="24">
        <v>2</v>
      </c>
      <c r="CB44" s="24">
        <v>2</v>
      </c>
      <c r="CC44" s="24"/>
      <c r="CD44" s="24"/>
      <c r="CE44" s="19">
        <v>1</v>
      </c>
      <c r="CF44" s="19"/>
      <c r="CG44" s="24"/>
      <c r="CH44" s="24"/>
      <c r="CI44" s="24"/>
      <c r="CJ44" s="24"/>
      <c r="CK44" s="24">
        <v>1</v>
      </c>
      <c r="CL44" s="24"/>
      <c r="CM44" s="24">
        <v>1</v>
      </c>
      <c r="CN44" s="24">
        <v>1</v>
      </c>
      <c r="CO44" s="24"/>
      <c r="CP44" s="24">
        <v>1</v>
      </c>
      <c r="CQ44" s="24">
        <v>2</v>
      </c>
      <c r="CR44" s="24">
        <v>2</v>
      </c>
      <c r="CS44" s="24"/>
      <c r="CT44" s="24"/>
      <c r="CU44" s="24"/>
      <c r="CV44" s="24">
        <v>1</v>
      </c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</row>
    <row r="45" spans="1:124" ht="15">
      <c r="A45" s="40"/>
      <c r="B45" s="6"/>
      <c r="C45" s="3" t="s">
        <v>37</v>
      </c>
      <c r="D45" s="47">
        <f>F45+H45+J45+L45+N45+P45+R45+T45+V45+X45+Z45+AB45+AD45+AF45+AH45+AJ45+AL45+AN45+AP45+AR45+AT45+AV45+AX45+AZ45+BB45+BD45+BF45+BH45+BJ45+BL45+BN45+BP45+BR45+BT45+BV45+BX45+BY45+BZ45+CB45+CD45+CF45+CH45+CJ45+CL45+CN45+CP45+CR45+CT45+CV45+CX45+CZ45+DB45+DD45+DF45+DH45+DJ45+DL45+DN45+DP45+DQ45+DR45+DS45+DT45</f>
        <v>1089.624</v>
      </c>
      <c r="E45" s="24"/>
      <c r="F45" s="23">
        <v>42.051</v>
      </c>
      <c r="G45" s="19"/>
      <c r="H45" s="19"/>
      <c r="I45" s="24"/>
      <c r="J45" s="24"/>
      <c r="K45" s="24"/>
      <c r="L45" s="24"/>
      <c r="M45" s="24"/>
      <c r="N45" s="23">
        <v>31.171</v>
      </c>
      <c r="O45" s="73"/>
      <c r="P45" s="23">
        <v>36.008</v>
      </c>
      <c r="Q45" s="24"/>
      <c r="R45" s="24"/>
      <c r="S45" s="24"/>
      <c r="T45" s="23">
        <v>33.48</v>
      </c>
      <c r="U45" s="24"/>
      <c r="V45" s="24"/>
      <c r="W45" s="24"/>
      <c r="X45" s="24"/>
      <c r="Y45" s="24"/>
      <c r="Z45" s="24"/>
      <c r="AA45" s="24"/>
      <c r="AB45" s="24"/>
      <c r="AC45" s="23">
        <v>25</v>
      </c>
      <c r="AD45" s="23">
        <v>29.437</v>
      </c>
      <c r="AE45" s="24"/>
      <c r="AF45" s="23">
        <v>39.191</v>
      </c>
      <c r="AG45" s="24"/>
      <c r="AH45" s="24"/>
      <c r="AI45" s="24"/>
      <c r="AJ45" s="24"/>
      <c r="AK45" s="24"/>
      <c r="AL45" s="24"/>
      <c r="AM45" s="24"/>
      <c r="AN45" s="24"/>
      <c r="AO45" s="19">
        <v>200</v>
      </c>
      <c r="AP45" s="19"/>
      <c r="AQ45" s="19">
        <v>60</v>
      </c>
      <c r="AR45" s="23">
        <v>58.246</v>
      </c>
      <c r="AS45" s="24"/>
      <c r="AT45" s="24"/>
      <c r="AU45" s="24"/>
      <c r="AV45" s="24"/>
      <c r="AW45" s="23">
        <v>120</v>
      </c>
      <c r="AX45" s="23">
        <v>232.855</v>
      </c>
      <c r="AY45" s="24"/>
      <c r="AZ45" s="24"/>
      <c r="BA45" s="24"/>
      <c r="BB45" s="24"/>
      <c r="BC45" s="23"/>
      <c r="BD45" s="23"/>
      <c r="BE45" s="19"/>
      <c r="BF45" s="19"/>
      <c r="BG45" s="23">
        <v>60</v>
      </c>
      <c r="BH45" s="23">
        <v>114.77</v>
      </c>
      <c r="BI45" s="23">
        <v>60</v>
      </c>
      <c r="BJ45" s="23">
        <v>50.637</v>
      </c>
      <c r="BK45" s="19"/>
      <c r="BL45" s="19"/>
      <c r="BM45" s="19"/>
      <c r="BN45" s="19"/>
      <c r="BO45" s="23">
        <v>60</v>
      </c>
      <c r="BP45" s="23">
        <v>58.566</v>
      </c>
      <c r="BQ45" s="23">
        <v>60</v>
      </c>
      <c r="BR45" s="23">
        <v>50.383</v>
      </c>
      <c r="BS45" s="24"/>
      <c r="BT45" s="24"/>
      <c r="BU45" s="19"/>
      <c r="BV45" s="19"/>
      <c r="BW45" s="19"/>
      <c r="BX45" s="19"/>
      <c r="BY45" s="19"/>
      <c r="BZ45" s="19"/>
      <c r="CA45" s="23">
        <v>120</v>
      </c>
      <c r="CB45" s="23">
        <v>94.279</v>
      </c>
      <c r="CC45" s="24"/>
      <c r="CD45" s="24"/>
      <c r="CE45" s="23">
        <v>60</v>
      </c>
      <c r="CF45" s="23"/>
      <c r="CG45" s="24"/>
      <c r="CH45" s="24"/>
      <c r="CI45" s="24"/>
      <c r="CJ45" s="24"/>
      <c r="CK45" s="23">
        <v>60</v>
      </c>
      <c r="CL45" s="23"/>
      <c r="CM45" s="23">
        <v>60</v>
      </c>
      <c r="CN45" s="23">
        <v>54.47</v>
      </c>
      <c r="CO45" s="24"/>
      <c r="CP45" s="23">
        <v>31.83</v>
      </c>
      <c r="CQ45" s="23">
        <v>120</v>
      </c>
      <c r="CR45" s="23">
        <v>99.295</v>
      </c>
      <c r="CS45" s="24"/>
      <c r="CT45" s="24"/>
      <c r="CU45" s="24"/>
      <c r="CV45" s="23">
        <v>32.955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</row>
    <row r="46" spans="1:124" ht="15">
      <c r="A46" s="41" t="s">
        <v>20</v>
      </c>
      <c r="B46" s="5" t="s">
        <v>48</v>
      </c>
      <c r="C46" s="2" t="s">
        <v>42</v>
      </c>
      <c r="D46" s="84">
        <f>F46+H46+J46+L46+N46+P46+R46+T46+V46+X46+Z46+AB46+AD46+AF46+AH46+AJ46+AL46+AN46+AP46+AR46+AT46+AV46+AX46+AZ46+BB46+BD46+BF46+BH46+BJ46+BL46+BN46+BP46+BR46+BT46+BV46+BX46+BY46+BZ46+CB46+CD46+CF46+CH46+CJ46+CL46+CN46+CP46+CR46+CT46+CV46+CX46+CZ46+DB46+DD46+DF46+DH46+DJ46+DL46+DN46+DP46+DQ46+DR46+DS46+DT46</f>
        <v>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19"/>
      <c r="BX46" s="24"/>
      <c r="BY46" s="24"/>
      <c r="BZ46" s="24"/>
      <c r="CA46" s="24"/>
      <c r="CB46" s="24"/>
      <c r="CC46" s="24"/>
      <c r="CD46" s="24"/>
      <c r="CE46" s="25"/>
      <c r="CF46" s="19">
        <v>1</v>
      </c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</row>
    <row r="47" spans="1:124" ht="15">
      <c r="A47" s="40"/>
      <c r="B47" s="6" t="s">
        <v>49</v>
      </c>
      <c r="C47" s="3" t="s">
        <v>37</v>
      </c>
      <c r="D47" s="47">
        <f>F47+H47+J47+L47+N47+P47+R47+T47+V47+X47+Z47+AB47+AD47+AF47+AH47+AJ47+AL47+AN47+AP47+AR47+AT47+AV47+AX47+AZ47+BB47+BD47+BF47+BH47+BJ47+BL47+BN47+BP47+BR47+BT47+BV47+BX47+BY47+BZ47+CB47+CD47+CF47+CH47+CJ47+CL47+CN47+CP47+CR47+CT47+CV47+CX47+CZ47+DB47+DD47+DF47+DH47+DJ47+DL47+DN47+DP47+DQ47+DR47+DS47+DT47</f>
        <v>5.486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19"/>
      <c r="BX47" s="24"/>
      <c r="BY47" s="24"/>
      <c r="BZ47" s="24"/>
      <c r="CA47" s="24"/>
      <c r="CB47" s="24"/>
      <c r="CC47" s="24"/>
      <c r="CD47" s="24"/>
      <c r="CE47" s="25"/>
      <c r="CF47" s="19">
        <v>5.486</v>
      </c>
      <c r="CG47" s="24"/>
      <c r="CH47" s="24"/>
      <c r="CI47" s="24"/>
      <c r="CJ47" s="24"/>
      <c r="CK47" s="23"/>
      <c r="CL47" s="23"/>
      <c r="CM47" s="24"/>
      <c r="CN47" s="24"/>
      <c r="CO47" s="24"/>
      <c r="CP47" s="24"/>
      <c r="CQ47" s="23"/>
      <c r="CR47" s="23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</row>
    <row r="48" spans="1:124" ht="15">
      <c r="A48" s="42"/>
      <c r="B48" s="43" t="s">
        <v>160</v>
      </c>
      <c r="C48" s="2" t="s">
        <v>5</v>
      </c>
      <c r="D48" s="84">
        <f>F48+H48+J48+L48+N48+P48+R48+T48+V48+X48+Z48+AB48+AD48+AF48+AH48+AJ48+AL48+AN48+AP48+AR48+AT48+AV48+AX48+AZ48+BB48+BD48+BF48+BH48+BJ48+BL48+BN48+BP48+BR48+BT48+BV48+BX48+BY48+BZ48+CB48+CD48+CF48+CH48+CJ48+CL48+CN48+CP48+CR48+CT48+CV48+CX48+CZ48+DB48+DD48+DF48+DH48+DJ48+DL48+DN48+DP48+DQ48+DR48+DS48+DT48</f>
        <v>46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19"/>
      <c r="BX48" s="24"/>
      <c r="BY48" s="24"/>
      <c r="BZ48" s="24"/>
      <c r="CA48" s="24"/>
      <c r="CB48" s="24"/>
      <c r="CC48" s="24"/>
      <c r="CD48" s="24"/>
      <c r="CE48" s="25"/>
      <c r="CF48" s="19"/>
      <c r="CG48" s="24"/>
      <c r="CH48" s="24"/>
      <c r="CI48" s="24"/>
      <c r="CJ48" s="24"/>
      <c r="CK48" s="23"/>
      <c r="CL48" s="23"/>
      <c r="CM48" s="24"/>
      <c r="CN48" s="24"/>
      <c r="CO48" s="24"/>
      <c r="CP48" s="24"/>
      <c r="CQ48" s="23"/>
      <c r="CR48" s="23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>
        <v>16</v>
      </c>
      <c r="DL48" s="24">
        <v>46</v>
      </c>
      <c r="DM48" s="24"/>
      <c r="DN48" s="24"/>
      <c r="DO48" s="24"/>
      <c r="DP48" s="24"/>
      <c r="DQ48" s="24"/>
      <c r="DR48" s="24"/>
      <c r="DS48" s="24"/>
      <c r="DT48" s="24"/>
    </row>
    <row r="49" spans="1:124" ht="15">
      <c r="A49" s="42"/>
      <c r="B49" s="43"/>
      <c r="C49" s="3" t="s">
        <v>37</v>
      </c>
      <c r="D49" s="47">
        <f>F49+H49+J49+L49+N49+P49+R49+T49+V49+X49+Z49+AB49+AD49+AF49+AH49+AJ49+AL49+AN49+AP49+AR49+AT49+AV49+AX49+AZ49+BB49+BD49+BF49+BH49+BJ49+BL49+BN49+BP49+BR49+BT49+BV49+BX49+BY49+BZ49+CB49+CD49+CF49+CH49+CJ49+CL49+CN49+CP49+CR49+CT49+CV49+CX49+CZ49+DB49+DD49+DF49+DH49+DJ49+DL49+DN49+DP49+DQ49+DR49+DS49+DT49</f>
        <v>6.691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19"/>
      <c r="BX49" s="24"/>
      <c r="BY49" s="24"/>
      <c r="BZ49" s="24"/>
      <c r="CA49" s="24"/>
      <c r="CB49" s="24"/>
      <c r="CC49" s="24"/>
      <c r="CD49" s="24"/>
      <c r="CE49" s="25"/>
      <c r="CF49" s="19"/>
      <c r="CG49" s="24"/>
      <c r="CH49" s="24"/>
      <c r="CI49" s="24"/>
      <c r="CJ49" s="24"/>
      <c r="CK49" s="23"/>
      <c r="CL49" s="23"/>
      <c r="CM49" s="24"/>
      <c r="CN49" s="24"/>
      <c r="CO49" s="24"/>
      <c r="CP49" s="24"/>
      <c r="CQ49" s="23"/>
      <c r="CR49" s="23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3">
        <v>38</v>
      </c>
      <c r="DL49" s="23">
        <v>6.691</v>
      </c>
      <c r="DM49" s="24"/>
      <c r="DN49" s="24"/>
      <c r="DO49" s="24"/>
      <c r="DP49" s="24"/>
      <c r="DQ49" s="24"/>
      <c r="DR49" s="24"/>
      <c r="DS49" s="24"/>
      <c r="DT49" s="24"/>
    </row>
    <row r="50" spans="1:124" ht="15">
      <c r="A50" s="41" t="s">
        <v>21</v>
      </c>
      <c r="B50" s="5" t="s">
        <v>50</v>
      </c>
      <c r="C50" s="2" t="s">
        <v>36</v>
      </c>
      <c r="D50" s="84">
        <f>F50+H50+J50+L50+N50+P50+R50+T50+V50+X50+Z50+AB50+AD50+AF50+AH50+AJ50+AL50+AN50+AP50+AR50+AT50+AV50+AX50+AZ50+BB50+BD50+BF50+BH50+BJ50+BL50+BN50+BP50+BR50+BT50+BV50+BX50+BY50+BZ50+CB50+CD50+CF50+CH50+CJ50+CL50+CN50+CP50+CR50+CT50+CV50+CX50+CZ50+DB50+DD50+DF50+DH50+DJ50+DL50+DN50+DP50+DQ50+DR50+DS50+DT50</f>
        <v>123</v>
      </c>
      <c r="E50" s="24"/>
      <c r="F50" s="31">
        <v>0.5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9"/>
      <c r="R50" s="19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>
        <v>55</v>
      </c>
      <c r="AE50" s="24"/>
      <c r="AF50" s="31">
        <v>26</v>
      </c>
      <c r="AG50" s="24"/>
      <c r="AH50" s="24"/>
      <c r="AI50" s="24"/>
      <c r="AJ50" s="31">
        <v>9.5</v>
      </c>
      <c r="AK50" s="24"/>
      <c r="AL50" s="24"/>
      <c r="AM50" s="24"/>
      <c r="AN50" s="24"/>
      <c r="AO50" s="24">
        <v>4</v>
      </c>
      <c r="AP50" s="24"/>
      <c r="AQ50" s="24"/>
      <c r="AR50" s="19">
        <v>6</v>
      </c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19"/>
      <c r="BD50" s="19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19"/>
      <c r="BX50" s="24"/>
      <c r="BY50" s="24"/>
      <c r="BZ50" s="24"/>
      <c r="CA50" s="24"/>
      <c r="CB50" s="24"/>
      <c r="CC50" s="24"/>
      <c r="CD50" s="24"/>
      <c r="CE50" s="25"/>
      <c r="CF50" s="19">
        <v>2.5</v>
      </c>
      <c r="CG50" s="24"/>
      <c r="CH50" s="24">
        <v>10</v>
      </c>
      <c r="CI50" s="19"/>
      <c r="CJ50" s="19"/>
      <c r="CK50" s="19"/>
      <c r="CL50" s="19"/>
      <c r="CM50" s="24"/>
      <c r="CN50" s="31">
        <v>10</v>
      </c>
      <c r="CO50" s="24"/>
      <c r="CP50" s="24"/>
      <c r="CQ50" s="24"/>
      <c r="CR50" s="24"/>
      <c r="CS50" s="24"/>
      <c r="CT50" s="24"/>
      <c r="CU50" s="24"/>
      <c r="CV50" s="24">
        <v>0.5</v>
      </c>
      <c r="CW50" s="24"/>
      <c r="CX50" s="24"/>
      <c r="CY50" s="24"/>
      <c r="CZ50" s="24">
        <v>3</v>
      </c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</row>
    <row r="51" spans="1:124" ht="15">
      <c r="A51" s="40"/>
      <c r="B51" s="6"/>
      <c r="C51" s="3" t="s">
        <v>37</v>
      </c>
      <c r="D51" s="47">
        <f>F51+H51+J51+L51+N51+P51+R51+T51+V51+X51+Z51+AB51+AD51+AF51+AH51+AJ51+AL51+AN51+AP51+AR51+AT51+AV51+AX51+AZ51+BB51+BD51+BF51+BH51+BJ51+BL51+BN51+BP51+BR51+BT51+BV51+BX51+BY51+BZ51+CB51+CD51+CF51+CH51+CJ51+CL51+CN51+CP51+CR51+CT51+CV51+CX51+CZ51+DB51+DD51+DF51+DH51+DJ51+DL51+DN51+DP51+DQ51+DR51+DS51+DT51</f>
        <v>35.513</v>
      </c>
      <c r="E51" s="24"/>
      <c r="F51" s="23">
        <v>0.413</v>
      </c>
      <c r="G51" s="23"/>
      <c r="H51" s="23"/>
      <c r="I51" s="24"/>
      <c r="J51" s="24"/>
      <c r="K51" s="24"/>
      <c r="L51" s="24"/>
      <c r="M51" s="24"/>
      <c r="N51" s="24"/>
      <c r="O51" s="24"/>
      <c r="P51" s="24"/>
      <c r="Q51" s="19"/>
      <c r="R51" s="19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19"/>
      <c r="AD51" s="23">
        <v>10.641</v>
      </c>
      <c r="AE51" s="24"/>
      <c r="AF51" s="23">
        <v>2.034</v>
      </c>
      <c r="AG51" s="24"/>
      <c r="AH51" s="24"/>
      <c r="AI51" s="19"/>
      <c r="AJ51" s="23">
        <v>2.271</v>
      </c>
      <c r="AK51" s="24"/>
      <c r="AL51" s="24"/>
      <c r="AM51" s="24"/>
      <c r="AN51" s="24"/>
      <c r="AO51" s="23">
        <v>0.68</v>
      </c>
      <c r="AP51" s="23"/>
      <c r="AQ51" s="24"/>
      <c r="AR51" s="23">
        <v>3.258</v>
      </c>
      <c r="AS51" s="24"/>
      <c r="AT51" s="24"/>
      <c r="AU51" s="24"/>
      <c r="AV51" s="24"/>
      <c r="AW51" s="24"/>
      <c r="AX51" s="24"/>
      <c r="AY51" s="24"/>
      <c r="AZ51" s="24"/>
      <c r="BA51" s="19"/>
      <c r="BB51" s="19"/>
      <c r="BC51" s="19"/>
      <c r="BD51" s="19"/>
      <c r="BE51" s="24"/>
      <c r="BF51" s="24"/>
      <c r="BG51" s="20"/>
      <c r="BH51" s="20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19"/>
      <c r="BX51" s="24"/>
      <c r="BY51" s="24"/>
      <c r="BZ51" s="24"/>
      <c r="CA51" s="24"/>
      <c r="CB51" s="24"/>
      <c r="CC51" s="24"/>
      <c r="CD51" s="24"/>
      <c r="CE51" s="25"/>
      <c r="CF51" s="23">
        <v>2.248</v>
      </c>
      <c r="CG51" s="24"/>
      <c r="CH51" s="23">
        <v>6.796</v>
      </c>
      <c r="CI51" s="19"/>
      <c r="CJ51" s="19"/>
      <c r="CK51" s="19"/>
      <c r="CL51" s="19"/>
      <c r="CM51" s="24"/>
      <c r="CN51" s="23">
        <v>6.166</v>
      </c>
      <c r="CO51" s="24"/>
      <c r="CP51" s="24"/>
      <c r="CQ51" s="24"/>
      <c r="CR51" s="24"/>
      <c r="CS51" s="24"/>
      <c r="CT51" s="24"/>
      <c r="CU51" s="24"/>
      <c r="CV51" s="23">
        <v>0.413</v>
      </c>
      <c r="CW51" s="24"/>
      <c r="CX51" s="24"/>
      <c r="CY51" s="24"/>
      <c r="CZ51" s="23">
        <v>1.273</v>
      </c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</row>
    <row r="52" spans="1:124" ht="15">
      <c r="A52" s="89" t="s">
        <v>22</v>
      </c>
      <c r="B52" s="5" t="s">
        <v>157</v>
      </c>
      <c r="C52" s="2" t="s">
        <v>166</v>
      </c>
      <c r="D52" s="84">
        <f>F52+H52+J52+L52+N52+P52+R52+T52+V52+X52+Z52+AB52+AD52+AF52+AH52+AJ52+AL52+AN52+AP52+AR52+AT52+AV52+AX52+AZ52+BB52+BD52+BF52+BH52+BJ52+BL52+BN52+BP52+BR52+BT52+BV52+BX52+BY52+BZ52+CB52+CD52+CF52+CH52+CJ52+CL52+CN52+CP52+CR52+CT52+CV52+CX52+CZ52+DB52+DD52+DF52+DH52+DJ52+DL52+DN52+DP52+DQ52+DR52+DS52+DT52</f>
        <v>301.6</v>
      </c>
      <c r="E52" s="24"/>
      <c r="F52" s="24"/>
      <c r="G52" s="24"/>
      <c r="H52" s="24"/>
      <c r="I52" s="24"/>
      <c r="J52" s="24"/>
      <c r="K52" s="24"/>
      <c r="L52" s="24">
        <v>10</v>
      </c>
      <c r="M52" s="24"/>
      <c r="N52" s="31">
        <v>11</v>
      </c>
      <c r="O52" s="24"/>
      <c r="P52" s="24">
        <v>18</v>
      </c>
      <c r="Q52" s="24"/>
      <c r="R52" s="24"/>
      <c r="S52" s="24"/>
      <c r="T52" s="31">
        <v>2.5</v>
      </c>
      <c r="U52" s="24"/>
      <c r="V52" s="24">
        <v>1</v>
      </c>
      <c r="W52" s="24"/>
      <c r="X52" s="24"/>
      <c r="Y52" s="24"/>
      <c r="Z52" s="24"/>
      <c r="AA52" s="24"/>
      <c r="AB52" s="24"/>
      <c r="AC52" s="24"/>
      <c r="AD52" s="31">
        <v>3</v>
      </c>
      <c r="AE52" s="24"/>
      <c r="AF52" s="24"/>
      <c r="AG52" s="24"/>
      <c r="AH52" s="24">
        <v>1</v>
      </c>
      <c r="AI52" s="24"/>
      <c r="AJ52" s="24"/>
      <c r="AK52" s="24">
        <v>10</v>
      </c>
      <c r="AL52" s="24"/>
      <c r="AM52" s="24"/>
      <c r="AN52" s="24"/>
      <c r="AO52" s="24"/>
      <c r="AP52" s="24"/>
      <c r="AQ52" s="24"/>
      <c r="AR52" s="24">
        <v>7</v>
      </c>
      <c r="AS52" s="24"/>
      <c r="AT52" s="31">
        <v>3.5</v>
      </c>
      <c r="AU52" s="24"/>
      <c r="AV52" s="24"/>
      <c r="AW52" s="24"/>
      <c r="AX52" s="31">
        <v>45</v>
      </c>
      <c r="AY52" s="19"/>
      <c r="AZ52" s="19"/>
      <c r="BA52" s="24"/>
      <c r="BB52" s="24"/>
      <c r="BC52" s="24">
        <f>18+18</f>
        <v>36</v>
      </c>
      <c r="BD52" s="24">
        <v>5</v>
      </c>
      <c r="BE52" s="24"/>
      <c r="BF52" s="31">
        <v>30</v>
      </c>
      <c r="BG52" s="24"/>
      <c r="BH52" s="31">
        <v>20</v>
      </c>
      <c r="BI52" s="24">
        <f>30+18</f>
        <v>48</v>
      </c>
      <c r="BJ52" s="24">
        <v>9</v>
      </c>
      <c r="BK52" s="24"/>
      <c r="BL52" s="31">
        <v>13</v>
      </c>
      <c r="BM52" s="24"/>
      <c r="BN52" s="19">
        <v>11</v>
      </c>
      <c r="BO52" s="24"/>
      <c r="BP52" s="24"/>
      <c r="BQ52" s="24"/>
      <c r="BR52" s="24">
        <v>19</v>
      </c>
      <c r="BS52" s="24"/>
      <c r="BT52" s="31">
        <v>20</v>
      </c>
      <c r="BU52" s="24">
        <f>30+10</f>
        <v>40</v>
      </c>
      <c r="BV52" s="24"/>
      <c r="BW52" s="19"/>
      <c r="BX52" s="24"/>
      <c r="BY52" s="24"/>
      <c r="BZ52" s="24"/>
      <c r="CA52" s="19">
        <v>10</v>
      </c>
      <c r="CB52" s="19">
        <v>2.1</v>
      </c>
      <c r="CC52" s="24"/>
      <c r="CD52" s="24"/>
      <c r="CE52" s="25"/>
      <c r="CF52" s="19"/>
      <c r="CG52" s="24"/>
      <c r="CH52" s="24">
        <v>6</v>
      </c>
      <c r="CI52" s="24"/>
      <c r="CJ52" s="24"/>
      <c r="CK52" s="24"/>
      <c r="CL52" s="24"/>
      <c r="CM52" s="24"/>
      <c r="CN52" s="31">
        <v>4</v>
      </c>
      <c r="CO52" s="24"/>
      <c r="CP52" s="24"/>
      <c r="CQ52" s="24"/>
      <c r="CR52" s="24">
        <v>34</v>
      </c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>
        <v>6</v>
      </c>
      <c r="DG52" s="24"/>
      <c r="DH52" s="24"/>
      <c r="DI52" s="24"/>
      <c r="DJ52" s="24">
        <v>10</v>
      </c>
      <c r="DK52" s="24"/>
      <c r="DL52" s="24"/>
      <c r="DM52" s="24"/>
      <c r="DN52" s="24">
        <v>8</v>
      </c>
      <c r="DO52" s="24">
        <v>60</v>
      </c>
      <c r="DP52" s="24"/>
      <c r="DQ52" s="24"/>
      <c r="DR52" s="24"/>
      <c r="DS52" s="24"/>
      <c r="DT52" s="31">
        <v>2.5</v>
      </c>
    </row>
    <row r="53" spans="1:124" ht="15">
      <c r="A53" s="90"/>
      <c r="B53" s="6"/>
      <c r="C53" s="3" t="s">
        <v>37</v>
      </c>
      <c r="D53" s="47">
        <f>F53+H53+J53+L53+N53+P53+R53+T53+V53+X53+Z53+AB53+AD53+AF53+AH53+AJ53+AL53+AN53+AP53+AR53+AT53+AV53+AX53+AZ53+BB53+BD53+BF53+BH53+BJ53+BL53+BN53+BP53+BR53+BT53+BV53+BX53+BY53+BZ53+CB53+CD53+CF53+CH53+CJ53+CL53+CN53+CP53+CR53+CT53+CV53+CX53+CZ53+DB53+DD53+DF53+DH53+DJ53+DL53+DN53+DP53+DQ53+DR53+DS53+DT53</f>
        <v>197.51399999999995</v>
      </c>
      <c r="E53" s="24"/>
      <c r="F53" s="24"/>
      <c r="G53" s="24"/>
      <c r="H53" s="24"/>
      <c r="I53" s="24"/>
      <c r="J53" s="24"/>
      <c r="K53" s="24"/>
      <c r="L53" s="23">
        <v>5.175</v>
      </c>
      <c r="M53" s="24"/>
      <c r="N53" s="23">
        <v>4.553</v>
      </c>
      <c r="O53" s="24"/>
      <c r="P53" s="23">
        <v>7.419</v>
      </c>
      <c r="Q53" s="19"/>
      <c r="R53" s="19"/>
      <c r="S53" s="24"/>
      <c r="T53" s="23">
        <v>5.485</v>
      </c>
      <c r="U53" s="24"/>
      <c r="V53" s="23">
        <v>13.92</v>
      </c>
      <c r="W53" s="24"/>
      <c r="X53" s="24"/>
      <c r="Y53" s="24"/>
      <c r="Z53" s="24"/>
      <c r="AA53" s="24"/>
      <c r="AB53" s="24"/>
      <c r="AC53" s="24"/>
      <c r="AD53" s="23">
        <v>2.251</v>
      </c>
      <c r="AE53" s="24"/>
      <c r="AF53" s="24"/>
      <c r="AG53" s="24"/>
      <c r="AH53" s="23">
        <v>2.85</v>
      </c>
      <c r="AI53" s="24"/>
      <c r="AJ53" s="24"/>
      <c r="AK53" s="23">
        <v>9.5</v>
      </c>
      <c r="AL53" s="23"/>
      <c r="AM53" s="24"/>
      <c r="AN53" s="24"/>
      <c r="AO53" s="24"/>
      <c r="AP53" s="24"/>
      <c r="AQ53" s="24"/>
      <c r="AR53" s="23">
        <v>7.462</v>
      </c>
      <c r="AS53" s="24"/>
      <c r="AT53" s="23">
        <v>2.226</v>
      </c>
      <c r="AU53" s="24"/>
      <c r="AV53" s="24"/>
      <c r="AW53" s="24"/>
      <c r="AX53" s="23">
        <v>22.694</v>
      </c>
      <c r="AY53" s="19"/>
      <c r="AZ53" s="19"/>
      <c r="BA53" s="24"/>
      <c r="BB53" s="24"/>
      <c r="BC53" s="23">
        <f>11.7+14.58</f>
        <v>26.28</v>
      </c>
      <c r="BD53" s="23">
        <v>1.142</v>
      </c>
      <c r="BE53" s="24"/>
      <c r="BF53" s="23">
        <v>6.681</v>
      </c>
      <c r="BG53" s="24"/>
      <c r="BH53" s="23">
        <v>6.121</v>
      </c>
      <c r="BI53" s="23">
        <f>2.4+7.65</f>
        <v>10.05</v>
      </c>
      <c r="BJ53" s="23">
        <v>8.624</v>
      </c>
      <c r="BK53" s="24"/>
      <c r="BL53" s="23">
        <v>5.586</v>
      </c>
      <c r="BM53" s="24"/>
      <c r="BN53" s="23">
        <v>8.84</v>
      </c>
      <c r="BO53" s="24"/>
      <c r="BP53" s="24"/>
      <c r="BQ53" s="24"/>
      <c r="BR53" s="23">
        <v>16.171</v>
      </c>
      <c r="BS53" s="24"/>
      <c r="BT53" s="23">
        <v>5.396</v>
      </c>
      <c r="BU53" s="23">
        <f>45+7.2</f>
        <v>52.2</v>
      </c>
      <c r="BV53" s="23"/>
      <c r="BW53" s="19"/>
      <c r="BX53" s="24"/>
      <c r="BY53" s="24"/>
      <c r="BZ53" s="24"/>
      <c r="CA53" s="19">
        <v>5</v>
      </c>
      <c r="CB53" s="23">
        <v>10.494</v>
      </c>
      <c r="CC53" s="24"/>
      <c r="CD53" s="24"/>
      <c r="CE53" s="25"/>
      <c r="CF53" s="19"/>
      <c r="CG53" s="24"/>
      <c r="CH53" s="23">
        <v>0.969</v>
      </c>
      <c r="CI53" s="24"/>
      <c r="CJ53" s="24"/>
      <c r="CK53" s="24"/>
      <c r="CL53" s="24"/>
      <c r="CM53" s="24"/>
      <c r="CN53" s="23">
        <v>4.792</v>
      </c>
      <c r="CO53" s="24"/>
      <c r="CP53" s="24"/>
      <c r="CQ53" s="24"/>
      <c r="CR53" s="23">
        <v>26.372999999999998</v>
      </c>
      <c r="CS53" s="24"/>
      <c r="CT53" s="23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3">
        <v>13.801</v>
      </c>
      <c r="DG53" s="24"/>
      <c r="DH53" s="24"/>
      <c r="DI53" s="24"/>
      <c r="DJ53" s="23">
        <v>4.441</v>
      </c>
      <c r="DK53" s="24"/>
      <c r="DL53" s="24"/>
      <c r="DM53" s="24"/>
      <c r="DN53" s="23">
        <v>1.806</v>
      </c>
      <c r="DO53" s="23">
        <v>4.8</v>
      </c>
      <c r="DP53" s="23"/>
      <c r="DQ53" s="23"/>
      <c r="DR53" s="23"/>
      <c r="DS53" s="23"/>
      <c r="DT53" s="23">
        <v>2.242</v>
      </c>
    </row>
    <row r="54" spans="1:124" ht="15">
      <c r="A54" s="90"/>
      <c r="B54" s="6" t="s">
        <v>168</v>
      </c>
      <c r="C54" s="13" t="s">
        <v>42</v>
      </c>
      <c r="D54" s="84">
        <f>F54+H54+J54+L54+N54+P54+R54+T54+V54+X54+Z54+AB54+AD54+AF54+AH54+AJ54+AL54+AN54+AP54+AR54+AT54+AV54+AX54+AZ54+BB54+BD54+BF54+BH54+BJ54+BL54+BN54+BP54+BR54+BT54+BV54+BX54+BY54+BZ54+CB54+CD54+CF54+CH54+CJ54+CL54+CN54+CP54+CR54+CT54+CV54+CX54+CZ54+DB54+DD54+DF54+DH54+DJ54+DL54+DN54+DP54+DQ54+DR54+DS54+DT54</f>
        <v>2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9"/>
      <c r="R54" s="19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3"/>
      <c r="AL54" s="23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>
        <v>2</v>
      </c>
      <c r="AX54" s="24">
        <v>2</v>
      </c>
      <c r="AY54" s="19"/>
      <c r="AZ54" s="19"/>
      <c r="BA54" s="24">
        <v>5</v>
      </c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19"/>
      <c r="BX54" s="24"/>
      <c r="BY54" s="24"/>
      <c r="BZ54" s="24"/>
      <c r="CA54" s="19"/>
      <c r="CB54" s="19"/>
      <c r="CC54" s="24"/>
      <c r="CD54" s="24"/>
      <c r="CE54" s="25"/>
      <c r="CF54" s="19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</row>
    <row r="55" spans="1:124" ht="15">
      <c r="A55" s="90"/>
      <c r="B55" s="43"/>
      <c r="C55" s="3" t="s">
        <v>37</v>
      </c>
      <c r="D55" s="47">
        <f>F55+H55+J55+L55+N55+P55+R55+T55+V55+X55+Z55+AB55+AD55+AF55+AH55+AJ55+AL55+AN55+AP55+AR55+AT55+AV55+AX55+AZ55+BB55+BD55+BF55+BH55+BJ55+BL55+BN55+BP55+BR55+BT55+BV55+BX55+BY55+BZ55+CB55+CD55+CF55+CH55+CJ55+CL55+CN55+CP55+CR55+CT55+CV55+CX55+CZ55+DB55+DD55+DF55+DH55+DJ55+DL55+DN55+DP55+DQ55+DR55+DS55+DT55</f>
        <v>24.247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9"/>
      <c r="R55" s="19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3"/>
      <c r="AL55" s="23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19">
        <v>24</v>
      </c>
      <c r="AX55" s="23">
        <v>24.247</v>
      </c>
      <c r="AY55" s="19"/>
      <c r="AZ55" s="19"/>
      <c r="BA55" s="23">
        <v>60</v>
      </c>
      <c r="BB55" s="23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19"/>
      <c r="BX55" s="24"/>
      <c r="BY55" s="24"/>
      <c r="BZ55" s="24"/>
      <c r="CA55" s="19"/>
      <c r="CB55" s="19"/>
      <c r="CC55" s="24"/>
      <c r="CD55" s="24"/>
      <c r="CE55" s="25"/>
      <c r="CF55" s="25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</row>
    <row r="56" spans="1:124" ht="15">
      <c r="A56" s="90"/>
      <c r="B56" s="43" t="s">
        <v>169</v>
      </c>
      <c r="C56" s="13" t="s">
        <v>42</v>
      </c>
      <c r="D56" s="84">
        <f>F56+H56+J56+L56+N56+P56+R56+T56+V56+X56+Z56+AB56+AD56+AF56+AH56+AJ56+AL56+AN56+AP56+AR56+AT56+AV56+AX56+AZ56+BB56+BD56+BF56+BH56+BJ56+BL56+BN56+BP56+BR56+BT56+BV56+BX56+BY56+BZ56+CB56+CD56+CF56+CH56+CJ56+CL56+CN56+CP56+CR56+CT56+CV56+CX56+CZ56+DB56+DD56+DF56+DH56+DJ56+DL56+DN56+DP56+DQ56+DR56+DS56+DT56</f>
        <v>15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9"/>
      <c r="R56" s="19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3"/>
      <c r="AL56" s="23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19"/>
      <c r="AZ56" s="19"/>
      <c r="BA56" s="23"/>
      <c r="BB56" s="23"/>
      <c r="BC56" s="24"/>
      <c r="BD56" s="24"/>
      <c r="BE56" s="24"/>
      <c r="BF56" s="24"/>
      <c r="BG56" s="24"/>
      <c r="BH56" s="24"/>
      <c r="BI56" s="24">
        <v>15</v>
      </c>
      <c r="BJ56" s="24">
        <v>7</v>
      </c>
      <c r="BK56" s="24">
        <v>18</v>
      </c>
      <c r="BL56" s="24"/>
      <c r="BM56" s="24"/>
      <c r="BN56" s="24"/>
      <c r="BO56" s="24"/>
      <c r="BP56" s="24"/>
      <c r="BQ56" s="24">
        <v>6</v>
      </c>
      <c r="BR56" s="24">
        <v>3</v>
      </c>
      <c r="BS56" s="24"/>
      <c r="BT56" s="24"/>
      <c r="BU56" s="24"/>
      <c r="BV56" s="24"/>
      <c r="BW56" s="19"/>
      <c r="BX56" s="24"/>
      <c r="BY56" s="24"/>
      <c r="BZ56" s="24"/>
      <c r="CA56" s="19">
        <v>32</v>
      </c>
      <c r="CB56" s="19"/>
      <c r="CC56" s="24"/>
      <c r="CD56" s="24"/>
      <c r="CE56" s="25"/>
      <c r="CF56" s="25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>
        <v>1</v>
      </c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>
        <v>4</v>
      </c>
      <c r="DO56" s="24">
        <v>24</v>
      </c>
      <c r="DP56" s="24"/>
      <c r="DQ56" s="24"/>
      <c r="DR56" s="24"/>
      <c r="DS56" s="24"/>
      <c r="DT56" s="24"/>
    </row>
    <row r="57" spans="1:124" ht="15">
      <c r="A57" s="91"/>
      <c r="B57" s="43"/>
      <c r="C57" s="3" t="s">
        <v>37</v>
      </c>
      <c r="D57" s="47">
        <f>F57+H57+J57+L57+N57+P57+R57+T57+V57+X57+Z57+AB57+AD57+AF57+AH57+AJ57+AL57+AN57+AP57+AR57+AT57+AV57+AX57+AZ57+BB57+BD57+BF57+BH57+BJ57+BL57+BN57+BP57+BR57+BT57+BV57+BX57+BY57+BZ57+CB57+CD57+CF57+CH57+CJ57+CL57+CN57+CP57+CR57+CT57+CV57+CX57+CZ57+DB57+DD57+DF57+DH57+DJ57+DL57+DN57+DP57+DQ57+DR57+DS57+DT57</f>
        <v>14.363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19"/>
      <c r="R57" s="19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3"/>
      <c r="AL57" s="23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19"/>
      <c r="AZ57" s="19"/>
      <c r="BA57" s="23"/>
      <c r="BB57" s="23"/>
      <c r="BC57" s="24"/>
      <c r="BD57" s="24"/>
      <c r="BE57" s="24"/>
      <c r="BF57" s="24"/>
      <c r="BG57" s="24"/>
      <c r="BH57" s="24"/>
      <c r="BI57" s="23">
        <v>5.85</v>
      </c>
      <c r="BJ57" s="23">
        <v>5.875</v>
      </c>
      <c r="BK57" s="23">
        <v>6.045</v>
      </c>
      <c r="BL57" s="23"/>
      <c r="BM57" s="24"/>
      <c r="BN57" s="24"/>
      <c r="BO57" s="24"/>
      <c r="BP57" s="24"/>
      <c r="BQ57" s="23">
        <v>2.34</v>
      </c>
      <c r="BR57" s="23">
        <v>5.002</v>
      </c>
      <c r="BS57" s="24"/>
      <c r="BT57" s="24"/>
      <c r="BU57" s="24"/>
      <c r="BV57" s="24"/>
      <c r="BW57" s="19"/>
      <c r="BX57" s="24"/>
      <c r="BY57" s="24"/>
      <c r="BZ57" s="24"/>
      <c r="CA57" s="23">
        <v>12.48</v>
      </c>
      <c r="CB57" s="23"/>
      <c r="CC57" s="24"/>
      <c r="CD57" s="24"/>
      <c r="CE57" s="25"/>
      <c r="CF57" s="25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3">
        <v>0.737</v>
      </c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3">
        <v>2.749</v>
      </c>
      <c r="DO57" s="23">
        <v>9.36</v>
      </c>
      <c r="DP57" s="23"/>
      <c r="DQ57" s="23"/>
      <c r="DR57" s="23"/>
      <c r="DS57" s="23"/>
      <c r="DT57" s="23"/>
    </row>
    <row r="58" spans="1:124" ht="15">
      <c r="A58" s="41" t="s">
        <v>23</v>
      </c>
      <c r="B58" s="5" t="s">
        <v>74</v>
      </c>
      <c r="C58" s="2" t="s">
        <v>42</v>
      </c>
      <c r="D58" s="84">
        <f>F58+H58+J58+L58+N58+P58+R58+T58+V58+X58+Z58+AB58+AD58+AF58+AH58+AJ58+AL58+AN58+AP58+AR58+AT58+AV58+AX58+AZ58+BB58+BD58+BF58+BH58+BJ58+BL58+BN58+BP58+BR58+BT58+BV58+BX58+BY58+BZ58+CB58+CD58+CF58+CH58+CJ58+CL58+CN58+CP58+CR58+CT58+CV58+CX58+CZ58+DB58+DD58+DF58+DH58+DJ58+DL58+DN58+DP58+DQ58+DR58+DS58+DT58</f>
        <v>18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73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>
        <v>1</v>
      </c>
      <c r="AQ58" s="24"/>
      <c r="AR58" s="24">
        <v>1</v>
      </c>
      <c r="AS58" s="24"/>
      <c r="AT58" s="24"/>
      <c r="AU58" s="24"/>
      <c r="AV58" s="24"/>
      <c r="AW58" s="24"/>
      <c r="AX58" s="31">
        <v>9</v>
      </c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  <c r="BX58" s="24"/>
      <c r="BY58" s="24"/>
      <c r="BZ58" s="24"/>
      <c r="CA58" s="24"/>
      <c r="CB58" s="24"/>
      <c r="CC58" s="24"/>
      <c r="CD58" s="24"/>
      <c r="CE58" s="25"/>
      <c r="CF58" s="25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>
        <v>7</v>
      </c>
      <c r="DM58" s="24"/>
      <c r="DN58" s="24"/>
      <c r="DO58" s="24"/>
      <c r="DP58" s="24"/>
      <c r="DQ58" s="24"/>
      <c r="DR58" s="24"/>
      <c r="DS58" s="24"/>
      <c r="DT58" s="24"/>
    </row>
    <row r="59" spans="1:124" ht="15">
      <c r="A59" s="40"/>
      <c r="B59" s="6" t="s">
        <v>51</v>
      </c>
      <c r="C59" s="3" t="s">
        <v>37</v>
      </c>
      <c r="D59" s="47">
        <f>F59+H59+J59+L59+N59+P59+R59+T59+V59+X59+Z59+AB59+AD59+AF59+AH59+AJ59+AL59+AN59+AP59+AR59+AT59+AV59+AX59+AZ59+BB59+BD59+BF59+BH59+BJ59+BL59+BN59+BP59+BR59+BT59+BV59+BX59+BY59+BZ59+CB59+CD59+CF59+CH59+CJ59+CL59+CN59+CP59+CR59+CT59+CV59+CX59+CZ59+DB59+DD59+DF59+DH59+DJ59+DL59+DN59+DP59+DQ59+DR59+DS59+DT59</f>
        <v>11.749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3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3">
        <v>3.48</v>
      </c>
      <c r="AQ59" s="24"/>
      <c r="AR59" s="23">
        <v>1.796</v>
      </c>
      <c r="AS59" s="24"/>
      <c r="AT59" s="24"/>
      <c r="AU59" s="24"/>
      <c r="AV59" s="24"/>
      <c r="AW59" s="24"/>
      <c r="AX59" s="23">
        <v>4.559</v>
      </c>
      <c r="AY59" s="24"/>
      <c r="AZ59" s="24"/>
      <c r="BA59" s="24"/>
      <c r="BB59" s="24"/>
      <c r="BC59" s="19"/>
      <c r="BD59" s="19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24"/>
      <c r="BY59" s="24"/>
      <c r="BZ59" s="24"/>
      <c r="CA59" s="24"/>
      <c r="CB59" s="24"/>
      <c r="CC59" s="24"/>
      <c r="CD59" s="24"/>
      <c r="CE59" s="25"/>
      <c r="CF59" s="25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3">
        <v>1.914</v>
      </c>
      <c r="DM59" s="24"/>
      <c r="DN59" s="24"/>
      <c r="DO59" s="24"/>
      <c r="DP59" s="24"/>
      <c r="DQ59" s="24"/>
      <c r="DR59" s="24"/>
      <c r="DS59" s="24"/>
      <c r="DT59" s="24"/>
    </row>
    <row r="60" spans="1:124" ht="15">
      <c r="A60" s="41" t="s">
        <v>34</v>
      </c>
      <c r="B60" s="5" t="s">
        <v>52</v>
      </c>
      <c r="C60" s="2" t="s">
        <v>53</v>
      </c>
      <c r="D60" s="84">
        <f>F60+H60+J60+L60+N60+P60+R60+T60+V60+X60+Z60+AB60+AD60+AF60+AH60+AJ60+AL60+AN60+AP60+AR60+AT60+AV60+AX60+AZ60+BB60+BD60+BF60+BH60+BJ60+BL60+BN60+BP60+BR60+BT60+BV60+BX60+BY60+BZ60+CB60+CD60+CF60+CH60+CJ60+CL60+CN60+CP60+CR60+CT60+CV60+CX60+CZ60+DB60+DD60+DF60+DH60+DJ60+DL60+DN60+DP60+DQ60+DR60+DS60+DT60</f>
        <v>106</v>
      </c>
      <c r="E60" s="24"/>
      <c r="F60" s="24"/>
      <c r="G60" s="24"/>
      <c r="H60" s="24"/>
      <c r="I60" s="24"/>
      <c r="J60" s="24"/>
      <c r="K60" s="24"/>
      <c r="L60" s="24">
        <v>2</v>
      </c>
      <c r="M60" s="24"/>
      <c r="N60" s="31">
        <v>4</v>
      </c>
      <c r="O60" s="73"/>
      <c r="P60" s="74">
        <v>3</v>
      </c>
      <c r="Q60" s="24"/>
      <c r="R60" s="31">
        <v>3</v>
      </c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31">
        <v>3</v>
      </c>
      <c r="AM60" s="24"/>
      <c r="AN60" s="24"/>
      <c r="AO60" s="24"/>
      <c r="AP60" s="24"/>
      <c r="AQ60" s="24"/>
      <c r="AR60" s="24"/>
      <c r="AS60" s="24"/>
      <c r="AT60" s="31">
        <v>9</v>
      </c>
      <c r="AU60" s="24"/>
      <c r="AV60" s="24"/>
      <c r="AW60" s="24"/>
      <c r="AX60" s="31">
        <v>9</v>
      </c>
      <c r="AY60" s="24"/>
      <c r="AZ60" s="24"/>
      <c r="BA60" s="24"/>
      <c r="BB60" s="24"/>
      <c r="BC60" s="24"/>
      <c r="BD60" s="24"/>
      <c r="BE60" s="24"/>
      <c r="BF60" s="24"/>
      <c r="BG60" s="24"/>
      <c r="BH60" s="31">
        <v>3</v>
      </c>
      <c r="BI60" s="24"/>
      <c r="BJ60" s="24"/>
      <c r="BK60" s="24"/>
      <c r="BL60" s="24">
        <v>0</v>
      </c>
      <c r="BM60" s="24"/>
      <c r="BN60" s="24"/>
      <c r="BO60" s="24"/>
      <c r="BP60" s="24"/>
      <c r="BQ60" s="24"/>
      <c r="BR60" s="31">
        <v>17</v>
      </c>
      <c r="BS60" s="24"/>
      <c r="BT60" s="24"/>
      <c r="BU60" s="24"/>
      <c r="BV60" s="24"/>
      <c r="BW60" s="25"/>
      <c r="BX60" s="24"/>
      <c r="BY60" s="24"/>
      <c r="BZ60" s="24"/>
      <c r="CA60" s="24"/>
      <c r="CB60" s="24">
        <v>7</v>
      </c>
      <c r="CC60" s="24"/>
      <c r="CD60" s="24"/>
      <c r="CE60" s="25"/>
      <c r="CF60" s="25"/>
      <c r="CG60" s="24"/>
      <c r="CH60" s="24"/>
      <c r="CI60" s="24"/>
      <c r="CJ60" s="24">
        <v>4</v>
      </c>
      <c r="CK60" s="24"/>
      <c r="CL60" s="24"/>
      <c r="CM60" s="24"/>
      <c r="CN60" s="24">
        <v>6</v>
      </c>
      <c r="CO60" s="24"/>
      <c r="CP60" s="24"/>
      <c r="CQ60" s="24"/>
      <c r="CR60" s="24"/>
      <c r="CS60" s="24"/>
      <c r="CT60" s="24"/>
      <c r="CU60" s="24"/>
      <c r="CV60" s="24">
        <v>2</v>
      </c>
      <c r="CW60" s="24"/>
      <c r="CX60" s="24"/>
      <c r="CY60" s="24"/>
      <c r="CZ60" s="24"/>
      <c r="DA60" s="24"/>
      <c r="DB60" s="24"/>
      <c r="DC60" s="24"/>
      <c r="DD60" s="24"/>
      <c r="DE60" s="24"/>
      <c r="DF60" s="24">
        <v>6</v>
      </c>
      <c r="DG60" s="24"/>
      <c r="DH60" s="24"/>
      <c r="DI60" s="24"/>
      <c r="DJ60" s="24">
        <v>1</v>
      </c>
      <c r="DK60" s="24"/>
      <c r="DL60" s="24"/>
      <c r="DM60" s="24"/>
      <c r="DN60" s="24"/>
      <c r="DO60" s="24"/>
      <c r="DP60" s="24">
        <v>27</v>
      </c>
      <c r="DQ60" s="24"/>
      <c r="DR60" s="24"/>
      <c r="DS60" s="24"/>
      <c r="DT60" s="24"/>
    </row>
    <row r="61" spans="1:124" ht="15">
      <c r="A61" s="40"/>
      <c r="B61" s="6"/>
      <c r="C61" s="3" t="s">
        <v>37</v>
      </c>
      <c r="D61" s="47">
        <f>F61+H61+J61+L61+N61+P61+R61+T61+V61+X61+Z61+AB61+AD61+AF61+AH61+AJ61+AL61+AN61+AP61+AR61+AT61+AV61+AX61+AZ61+BB61+BD61+BF61+BH61+BJ61+BL61+BN61+BP61+BR61+BT61+BV61+BX61+BY61+BZ61+CB61+CD61+CF61+CH61+CJ61+CL61+CN61+CP61+CR61+CT61+CV61+CX61+CZ61+DB61+DD61+DF61+DH61+DJ61+DL61+DN61+DP61+DQ61+DR61+DS61+DT61</f>
        <v>82.00999999999999</v>
      </c>
      <c r="E61" s="24"/>
      <c r="F61" s="24"/>
      <c r="G61" s="24"/>
      <c r="H61" s="24"/>
      <c r="I61" s="24"/>
      <c r="J61" s="24"/>
      <c r="K61" s="24"/>
      <c r="L61" s="23">
        <v>1.474</v>
      </c>
      <c r="M61" s="24"/>
      <c r="N61" s="23">
        <v>3.065</v>
      </c>
      <c r="O61" s="73"/>
      <c r="P61" s="75">
        <v>2.19</v>
      </c>
      <c r="Q61" s="24"/>
      <c r="R61" s="23">
        <v>2.19</v>
      </c>
      <c r="S61" s="24"/>
      <c r="T61" s="24"/>
      <c r="U61" s="19"/>
      <c r="V61" s="19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3">
        <v>2.144</v>
      </c>
      <c r="AM61" s="24"/>
      <c r="AN61" s="24"/>
      <c r="AO61" s="24"/>
      <c r="AP61" s="24"/>
      <c r="AQ61" s="24"/>
      <c r="AR61" s="24"/>
      <c r="AS61" s="24"/>
      <c r="AT61" s="23">
        <v>9.067</v>
      </c>
      <c r="AU61" s="24"/>
      <c r="AV61" s="24"/>
      <c r="AW61" s="24"/>
      <c r="AX61" s="23">
        <v>6.481</v>
      </c>
      <c r="AY61" s="24"/>
      <c r="AZ61" s="24"/>
      <c r="BA61" s="24"/>
      <c r="BB61" s="24"/>
      <c r="BC61" s="24"/>
      <c r="BD61" s="24"/>
      <c r="BE61" s="24"/>
      <c r="BF61" s="24"/>
      <c r="BG61" s="19"/>
      <c r="BH61" s="23">
        <v>2.386</v>
      </c>
      <c r="BI61" s="19"/>
      <c r="BJ61" s="19"/>
      <c r="BK61" s="23"/>
      <c r="BL61" s="23">
        <v>0.33</v>
      </c>
      <c r="BM61" s="19"/>
      <c r="BN61" s="19"/>
      <c r="BO61" s="19"/>
      <c r="BP61" s="19"/>
      <c r="BQ61" s="24"/>
      <c r="BR61" s="23">
        <v>11.657</v>
      </c>
      <c r="BS61" s="24"/>
      <c r="BT61" s="24"/>
      <c r="BU61" s="19"/>
      <c r="BV61" s="19"/>
      <c r="BW61" s="25"/>
      <c r="BX61" s="19"/>
      <c r="BY61" s="19"/>
      <c r="BZ61" s="19"/>
      <c r="CA61" s="24"/>
      <c r="CB61" s="23">
        <v>5.281</v>
      </c>
      <c r="CC61" s="24"/>
      <c r="CD61" s="24"/>
      <c r="CE61" s="25"/>
      <c r="CF61" s="25"/>
      <c r="CG61" s="24"/>
      <c r="CH61" s="24"/>
      <c r="CI61" s="24"/>
      <c r="CJ61" s="23">
        <v>2.989</v>
      </c>
      <c r="CK61" s="24"/>
      <c r="CL61" s="24"/>
      <c r="CM61" s="24"/>
      <c r="CN61" s="23">
        <v>4.285</v>
      </c>
      <c r="CO61" s="24"/>
      <c r="CP61" s="24"/>
      <c r="CQ61" s="24"/>
      <c r="CR61" s="24"/>
      <c r="CS61" s="24"/>
      <c r="CT61" s="24"/>
      <c r="CU61" s="24"/>
      <c r="CV61" s="23">
        <v>1.621</v>
      </c>
      <c r="CW61" s="24"/>
      <c r="CX61" s="24"/>
      <c r="CY61" s="24"/>
      <c r="CZ61" s="24"/>
      <c r="DA61" s="24"/>
      <c r="DB61" s="24"/>
      <c r="DC61" s="24"/>
      <c r="DD61" s="24"/>
      <c r="DE61" s="24"/>
      <c r="DF61" s="23">
        <v>4.863</v>
      </c>
      <c r="DG61" s="24"/>
      <c r="DH61" s="24"/>
      <c r="DI61" s="24"/>
      <c r="DJ61" s="23">
        <v>0.759</v>
      </c>
      <c r="DK61" s="24"/>
      <c r="DL61" s="24"/>
      <c r="DM61" s="24"/>
      <c r="DN61" s="24"/>
      <c r="DO61" s="24"/>
      <c r="DP61" s="23">
        <v>21.228</v>
      </c>
      <c r="DQ61" s="24"/>
      <c r="DR61" s="24"/>
      <c r="DS61" s="24"/>
      <c r="DT61" s="24"/>
    </row>
    <row r="62" spans="1:124" ht="15">
      <c r="A62" s="41" t="s">
        <v>54</v>
      </c>
      <c r="B62" s="5" t="s">
        <v>55</v>
      </c>
      <c r="C62" s="2" t="s">
        <v>53</v>
      </c>
      <c r="D62" s="84">
        <f>F62+H62+J62+L62+N62+P62+R62+T62+V62+X62+Z62+AB62+AD62+AF62+AH62+AJ62+AL62+AN62+AP62+AR62+AT62+AV62+AX62+AZ62+BB62+BD62+BF62+BH62+BJ62+BL62+BN62+BP62+BR62+BT62+BV62+BX62+BY62+BZ62+CB62+CD62+CF62+CH62+CJ62+CL62+CN62+CP62+CR62+CT62+CV62+CX62+CZ62+DB62+DD62+DF62+DH62+DJ62+DL62+DN62+DP62+DQ62+DR62+DS62+DT62</f>
        <v>580</v>
      </c>
      <c r="E62" s="24"/>
      <c r="F62" s="24"/>
      <c r="G62" s="24">
        <v>10</v>
      </c>
      <c r="H62" s="24"/>
      <c r="I62" s="24"/>
      <c r="J62" s="24"/>
      <c r="K62" s="24"/>
      <c r="L62" s="24"/>
      <c r="M62" s="24"/>
      <c r="N62" s="24"/>
      <c r="O62" s="73"/>
      <c r="P62" s="24"/>
      <c r="Q62" s="24"/>
      <c r="R62" s="24"/>
      <c r="S62" s="24"/>
      <c r="T62" s="24"/>
      <c r="U62" s="24">
        <v>10</v>
      </c>
      <c r="V62" s="24"/>
      <c r="W62" s="24"/>
      <c r="X62" s="24"/>
      <c r="Y62" s="24"/>
      <c r="Z62" s="24"/>
      <c r="AA62" s="24"/>
      <c r="AB62" s="31">
        <v>1</v>
      </c>
      <c r="AC62" s="24"/>
      <c r="AD62" s="24"/>
      <c r="AE62" s="24"/>
      <c r="AF62" s="24"/>
      <c r="AG62" s="24"/>
      <c r="AH62" s="24"/>
      <c r="AI62" s="24"/>
      <c r="AJ62" s="24"/>
      <c r="AK62" s="24">
        <v>5</v>
      </c>
      <c r="AL62" s="24"/>
      <c r="AM62" s="24"/>
      <c r="AN62" s="24"/>
      <c r="AO62" s="24">
        <v>28</v>
      </c>
      <c r="AP62" s="24"/>
      <c r="AQ62" s="24">
        <v>30</v>
      </c>
      <c r="AR62" s="24">
        <v>12</v>
      </c>
      <c r="AS62" s="24">
        <v>50</v>
      </c>
      <c r="AT62" s="31">
        <v>274</v>
      </c>
      <c r="AU62" s="24"/>
      <c r="AV62" s="31">
        <v>5</v>
      </c>
      <c r="AW62" s="24">
        <v>250</v>
      </c>
      <c r="AX62" s="31">
        <v>47</v>
      </c>
      <c r="AY62" s="24">
        <v>50</v>
      </c>
      <c r="AZ62" s="31">
        <v>3</v>
      </c>
      <c r="BA62" s="24">
        <v>15</v>
      </c>
      <c r="BB62" s="24"/>
      <c r="BC62" s="24">
        <v>30</v>
      </c>
      <c r="BD62" s="24">
        <v>17</v>
      </c>
      <c r="BE62" s="24">
        <v>25</v>
      </c>
      <c r="BF62" s="24">
        <v>19</v>
      </c>
      <c r="BG62" s="24"/>
      <c r="BH62" s="24">
        <v>4</v>
      </c>
      <c r="BI62" s="24">
        <v>25</v>
      </c>
      <c r="BJ62" s="24">
        <v>18</v>
      </c>
      <c r="BK62" s="24"/>
      <c r="BL62" s="24">
        <v>0</v>
      </c>
      <c r="BM62" s="24"/>
      <c r="BN62" s="24">
        <v>3</v>
      </c>
      <c r="BO62" s="24"/>
      <c r="BP62" s="24"/>
      <c r="BQ62" s="24"/>
      <c r="BR62" s="31">
        <v>15</v>
      </c>
      <c r="BS62" s="24">
        <v>25</v>
      </c>
      <c r="BT62" s="24">
        <v>0</v>
      </c>
      <c r="BU62" s="24"/>
      <c r="BV62" s="24">
        <v>13</v>
      </c>
      <c r="BW62" s="19"/>
      <c r="BX62" s="24"/>
      <c r="BY62" s="24"/>
      <c r="BZ62" s="24"/>
      <c r="CA62" s="24"/>
      <c r="CB62" s="24">
        <v>12</v>
      </c>
      <c r="CC62" s="24"/>
      <c r="CD62" s="24"/>
      <c r="CE62" s="24">
        <v>20</v>
      </c>
      <c r="CF62" s="24">
        <v>20</v>
      </c>
      <c r="CG62" s="24">
        <v>30</v>
      </c>
      <c r="CH62" s="24"/>
      <c r="CI62" s="24">
        <v>20</v>
      </c>
      <c r="CJ62" s="24"/>
      <c r="CK62" s="24">
        <v>20</v>
      </c>
      <c r="CL62" s="24"/>
      <c r="CM62" s="24"/>
      <c r="CN62" s="24">
        <v>20</v>
      </c>
      <c r="CO62" s="24"/>
      <c r="CP62" s="24"/>
      <c r="CQ62" s="24">
        <v>20</v>
      </c>
      <c r="CR62" s="24">
        <v>57</v>
      </c>
      <c r="CS62" s="24"/>
      <c r="CT62" s="24"/>
      <c r="CU62" s="24">
        <v>15</v>
      </c>
      <c r="CV62" s="24"/>
      <c r="CW62" s="24">
        <v>10</v>
      </c>
      <c r="CX62" s="24"/>
      <c r="CY62" s="24"/>
      <c r="CZ62" s="24">
        <v>2</v>
      </c>
      <c r="DA62" s="24"/>
      <c r="DB62" s="24"/>
      <c r="DC62" s="24"/>
      <c r="DD62" s="24"/>
      <c r="DE62" s="24">
        <v>10</v>
      </c>
      <c r="DF62" s="24"/>
      <c r="DG62" s="24"/>
      <c r="DH62" s="24"/>
      <c r="DI62" s="24">
        <v>20</v>
      </c>
      <c r="DJ62" s="24"/>
      <c r="DK62" s="24"/>
      <c r="DL62" s="24">
        <v>13</v>
      </c>
      <c r="DM62" s="24"/>
      <c r="DN62" s="24">
        <v>1</v>
      </c>
      <c r="DO62" s="24">
        <v>30</v>
      </c>
      <c r="DP62" s="24">
        <v>24</v>
      </c>
      <c r="DQ62" s="24"/>
      <c r="DR62" s="24"/>
      <c r="DS62" s="24"/>
      <c r="DT62" s="24"/>
    </row>
    <row r="63" spans="1:124" ht="15">
      <c r="A63" s="40"/>
      <c r="B63" s="6"/>
      <c r="C63" s="3" t="s">
        <v>37</v>
      </c>
      <c r="D63" s="84">
        <f>F63+H63+J63+L63+N63+P63+R63+T63+V63+X63+Z63+AB63+AD63+AF63+AH63+AJ63+AL63+AN63+AP63+AR63+AT63+AV63+AX63+AZ63+BB63+BD63+BF63+BH63+BJ63+BL63+BN63+BP63+BR63+BT63+BV63+BX63+BY63+BZ63+CB63+CD63+CF63+CH63+CJ63+CL63+CN63+CP63+CR63+CT63+CV63+CX63+CZ63+DB63+DD63+DF63+DH63+DJ63+DL63+DN63+DP63+DQ63+DR63+DS63+DT63</f>
        <v>520.469</v>
      </c>
      <c r="E63" s="24"/>
      <c r="F63" s="24"/>
      <c r="G63" s="23">
        <v>14.15</v>
      </c>
      <c r="H63" s="23"/>
      <c r="I63" s="24"/>
      <c r="J63" s="24"/>
      <c r="K63" s="24"/>
      <c r="L63" s="24"/>
      <c r="M63" s="24"/>
      <c r="N63" s="24"/>
      <c r="O63" s="24"/>
      <c r="P63" s="24"/>
      <c r="Q63" s="23"/>
      <c r="R63" s="23"/>
      <c r="S63" s="24"/>
      <c r="T63" s="24"/>
      <c r="U63" s="23">
        <v>14.15</v>
      </c>
      <c r="V63" s="23"/>
      <c r="W63" s="24"/>
      <c r="X63" s="24"/>
      <c r="Y63" s="24"/>
      <c r="Z63" s="24"/>
      <c r="AA63" s="24"/>
      <c r="AB63" s="23">
        <v>0.759</v>
      </c>
      <c r="AC63" s="24"/>
      <c r="AD63" s="24"/>
      <c r="AE63" s="24"/>
      <c r="AF63" s="24"/>
      <c r="AG63" s="24"/>
      <c r="AH63" s="24"/>
      <c r="AI63" s="24"/>
      <c r="AJ63" s="24"/>
      <c r="AK63" s="23">
        <v>20</v>
      </c>
      <c r="AL63" s="23"/>
      <c r="AM63" s="24"/>
      <c r="AN63" s="24"/>
      <c r="AO63" s="23">
        <v>29.12</v>
      </c>
      <c r="AP63" s="23"/>
      <c r="AQ63" s="23">
        <v>35.1</v>
      </c>
      <c r="AR63" s="23">
        <v>9.293000000000001</v>
      </c>
      <c r="AS63" s="23">
        <v>70.75</v>
      </c>
      <c r="AT63" s="23">
        <v>283.57300000000004</v>
      </c>
      <c r="AU63" s="24"/>
      <c r="AV63" s="23">
        <v>4.211</v>
      </c>
      <c r="AW63" s="23">
        <f>361+46</f>
        <v>407</v>
      </c>
      <c r="AX63" s="23">
        <v>40.885</v>
      </c>
      <c r="AY63" s="23">
        <v>67</v>
      </c>
      <c r="AZ63" s="23">
        <v>2.634</v>
      </c>
      <c r="BA63" s="23">
        <v>13.8</v>
      </c>
      <c r="BB63" s="23"/>
      <c r="BC63" s="19">
        <v>31.2</v>
      </c>
      <c r="BD63" s="19">
        <v>11.794</v>
      </c>
      <c r="BE63" s="23">
        <v>26</v>
      </c>
      <c r="BF63" s="23">
        <v>14.931000000000001</v>
      </c>
      <c r="BG63" s="24"/>
      <c r="BH63" s="23">
        <v>3.269</v>
      </c>
      <c r="BI63" s="23">
        <v>35.375</v>
      </c>
      <c r="BJ63" s="23">
        <v>11.942</v>
      </c>
      <c r="BK63" s="19"/>
      <c r="BL63" s="19">
        <v>0.236</v>
      </c>
      <c r="BM63" s="24"/>
      <c r="BN63" s="23">
        <v>2.443</v>
      </c>
      <c r="BO63" s="24"/>
      <c r="BP63" s="24"/>
      <c r="BQ63" s="24"/>
      <c r="BR63" s="23">
        <v>11.164</v>
      </c>
      <c r="BS63" s="23">
        <v>26</v>
      </c>
      <c r="BT63" s="23">
        <v>0.317</v>
      </c>
      <c r="BU63" s="24"/>
      <c r="BV63" s="23">
        <v>10.264</v>
      </c>
      <c r="BW63" s="19"/>
      <c r="BX63" s="24"/>
      <c r="BY63" s="24"/>
      <c r="BZ63" s="24"/>
      <c r="CA63" s="24"/>
      <c r="CB63" s="23">
        <v>7.999</v>
      </c>
      <c r="CC63" s="24"/>
      <c r="CD63" s="24"/>
      <c r="CE63" s="23">
        <v>16</v>
      </c>
      <c r="CF63" s="23">
        <v>13.395</v>
      </c>
      <c r="CG63" s="23">
        <v>27.6</v>
      </c>
      <c r="CH63" s="23"/>
      <c r="CI63" s="23">
        <v>23.4</v>
      </c>
      <c r="CJ63" s="23"/>
      <c r="CK63" s="23">
        <v>23.4</v>
      </c>
      <c r="CL63" s="23"/>
      <c r="CM63" s="24"/>
      <c r="CN63" s="23">
        <v>16.345</v>
      </c>
      <c r="CO63" s="24"/>
      <c r="CP63" s="24"/>
      <c r="CQ63" s="23">
        <v>23.4</v>
      </c>
      <c r="CR63" s="23">
        <v>42.712</v>
      </c>
      <c r="CS63" s="24"/>
      <c r="CT63" s="24"/>
      <c r="CU63" s="23">
        <v>17.55</v>
      </c>
      <c r="CV63" s="23"/>
      <c r="CW63" s="23">
        <v>11.7</v>
      </c>
      <c r="CX63" s="23"/>
      <c r="CY63" s="24"/>
      <c r="CZ63" s="23">
        <v>1.526</v>
      </c>
      <c r="DA63" s="24"/>
      <c r="DB63" s="24"/>
      <c r="DC63" s="24"/>
      <c r="DD63" s="24"/>
      <c r="DE63" s="23">
        <v>10.4</v>
      </c>
      <c r="DF63" s="23"/>
      <c r="DG63" s="24"/>
      <c r="DH63" s="24"/>
      <c r="DI63" s="23">
        <v>28.3</v>
      </c>
      <c r="DJ63" s="23"/>
      <c r="DK63" s="24"/>
      <c r="DL63" s="23">
        <v>11.471</v>
      </c>
      <c r="DM63" s="24"/>
      <c r="DN63" s="23">
        <v>0.897</v>
      </c>
      <c r="DO63" s="23">
        <v>24</v>
      </c>
      <c r="DP63" s="23">
        <v>18.409</v>
      </c>
      <c r="DQ63" s="23"/>
      <c r="DR63" s="23"/>
      <c r="DS63" s="23"/>
      <c r="DT63" s="23"/>
    </row>
    <row r="64" spans="1:124" ht="15">
      <c r="A64" s="41" t="s">
        <v>57</v>
      </c>
      <c r="B64" s="5" t="s">
        <v>56</v>
      </c>
      <c r="C64" s="2" t="s">
        <v>53</v>
      </c>
      <c r="D64" s="84">
        <f>F64+H64+J64+L64+N64+P64+R64+T64+V64+X64+Z64+AB64+AD64+AF64+AH64+AJ64+AL64+AN64+AP64+AR64+AT64+AV64+AX64+AZ64+BB64+BD64+BF64+BH64+BJ64+BL64+BN64+BP64+BR64+BT64+BV64+BX64+BY64+BZ64+CB64+CD64+CF64+CH64+CJ64+CL64+CN64+CP64+CR64+CT64+CV64+CX64+CZ64+DB64+DD64+DF64+DH64+DJ64+DL64+DN64+DP64+DQ64+DR64+DS64+DT64</f>
        <v>312</v>
      </c>
      <c r="E64" s="24"/>
      <c r="F64" s="24"/>
      <c r="G64" s="24"/>
      <c r="H64" s="24"/>
      <c r="I64" s="24"/>
      <c r="J64" s="24"/>
      <c r="K64" s="24"/>
      <c r="L64" s="24"/>
      <c r="M64" s="24"/>
      <c r="N64" s="31">
        <v>2</v>
      </c>
      <c r="O64" s="24"/>
      <c r="P64" s="24"/>
      <c r="Q64" s="24"/>
      <c r="R64" s="24"/>
      <c r="S64" s="24"/>
      <c r="T64" s="24"/>
      <c r="U64" s="24"/>
      <c r="V64" s="24"/>
      <c r="W64" s="24"/>
      <c r="X64" s="31">
        <v>4</v>
      </c>
      <c r="Y64" s="24"/>
      <c r="Z64" s="24"/>
      <c r="AA64" s="24"/>
      <c r="AB64" s="24"/>
      <c r="AC64" s="24"/>
      <c r="AD64" s="31">
        <v>16</v>
      </c>
      <c r="AE64" s="24"/>
      <c r="AF64" s="24"/>
      <c r="AG64" s="24"/>
      <c r="AH64" s="24"/>
      <c r="AI64" s="24"/>
      <c r="AJ64" s="31">
        <v>5</v>
      </c>
      <c r="AK64" s="24"/>
      <c r="AL64" s="24"/>
      <c r="AM64" s="24"/>
      <c r="AN64" s="24"/>
      <c r="AO64" s="24"/>
      <c r="AP64" s="31">
        <v>0</v>
      </c>
      <c r="AQ64" s="24"/>
      <c r="AR64" s="31">
        <v>6</v>
      </c>
      <c r="AS64" s="24"/>
      <c r="AT64" s="24"/>
      <c r="AU64" s="24"/>
      <c r="AV64" s="24"/>
      <c r="AW64" s="24"/>
      <c r="AX64" s="31">
        <v>34</v>
      </c>
      <c r="AY64" s="24"/>
      <c r="AZ64" s="31">
        <v>17</v>
      </c>
      <c r="BA64" s="24"/>
      <c r="BB64" s="24"/>
      <c r="BC64" s="24">
        <v>20</v>
      </c>
      <c r="BD64" s="24">
        <v>10</v>
      </c>
      <c r="BE64" s="24">
        <v>10</v>
      </c>
      <c r="BF64" s="24">
        <v>7</v>
      </c>
      <c r="BG64" s="24">
        <v>20</v>
      </c>
      <c r="BH64" s="24">
        <v>8</v>
      </c>
      <c r="BI64" s="24">
        <v>10</v>
      </c>
      <c r="BJ64" s="24">
        <v>0</v>
      </c>
      <c r="BK64" s="24"/>
      <c r="BL64" s="24">
        <v>0</v>
      </c>
      <c r="BM64" s="24"/>
      <c r="BN64" s="24">
        <v>2</v>
      </c>
      <c r="BO64" s="24"/>
      <c r="BP64" s="24"/>
      <c r="BQ64" s="24"/>
      <c r="BR64" s="31"/>
      <c r="BS64" s="24"/>
      <c r="BT64" s="24">
        <v>0</v>
      </c>
      <c r="BU64" s="24"/>
      <c r="BV64" s="24"/>
      <c r="BW64" s="19"/>
      <c r="BX64" s="24"/>
      <c r="BY64" s="24"/>
      <c r="BZ64" s="24"/>
      <c r="CA64" s="24"/>
      <c r="CB64" s="24">
        <v>10</v>
      </c>
      <c r="CC64" s="24">
        <v>20</v>
      </c>
      <c r="CD64" s="24">
        <v>30</v>
      </c>
      <c r="CE64" s="24">
        <v>10</v>
      </c>
      <c r="CF64" s="24">
        <v>30</v>
      </c>
      <c r="CG64" s="24"/>
      <c r="CH64" s="24">
        <v>42</v>
      </c>
      <c r="CI64" s="24">
        <v>20</v>
      </c>
      <c r="CJ64" s="24">
        <v>10</v>
      </c>
      <c r="CK64" s="24">
        <v>30</v>
      </c>
      <c r="CL64" s="24">
        <v>27</v>
      </c>
      <c r="CM64" s="24">
        <v>45</v>
      </c>
      <c r="CN64" s="24">
        <v>28</v>
      </c>
      <c r="CO64" s="24">
        <v>8</v>
      </c>
      <c r="CP64" s="24"/>
      <c r="CQ64" s="24"/>
      <c r="CR64" s="24">
        <v>6</v>
      </c>
      <c r="CS64" s="24"/>
      <c r="CT64" s="24">
        <v>5</v>
      </c>
      <c r="CU64" s="24"/>
      <c r="CV64" s="24">
        <v>5</v>
      </c>
      <c r="CW64" s="24"/>
      <c r="CX64" s="24"/>
      <c r="CY64" s="24">
        <v>10</v>
      </c>
      <c r="CZ64" s="24">
        <v>2</v>
      </c>
      <c r="DA64" s="24">
        <v>10</v>
      </c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>
        <v>6</v>
      </c>
    </row>
    <row r="65" spans="1:124" ht="15">
      <c r="A65" s="40"/>
      <c r="B65" s="6"/>
      <c r="C65" s="3" t="s">
        <v>37</v>
      </c>
      <c r="D65" s="47">
        <f>F65+H65+J65+L65+N65+P65+R65+T65+V65+X65+Z65+AB65+AD65+AF65+AH65+AJ65+AL65+AN65+AP65+AR65+AT65+AV65+AX65+AZ65+BB65+BD65+BF65+BH65+BJ65+BL65+BN65+BP65+BR65+BT65+BV65+BX65+BY65+BZ65+CB65+CD65+CF65+CH65+CJ65+CL65+CN65+CP65+CR65+CT65+CV65+CX65+CZ65+DB65+DD65+DF65+DH65+DJ65+DL65+DN65+DP65+DQ65+DR65+DS65+DT65</f>
        <v>250.93500000000003</v>
      </c>
      <c r="E65" s="24"/>
      <c r="F65" s="24"/>
      <c r="G65" s="24"/>
      <c r="H65" s="24"/>
      <c r="I65" s="24"/>
      <c r="J65" s="24"/>
      <c r="K65" s="24"/>
      <c r="L65" s="24"/>
      <c r="M65" s="24"/>
      <c r="N65" s="23">
        <v>1.959</v>
      </c>
      <c r="O65" s="24"/>
      <c r="P65" s="24"/>
      <c r="Q65" s="24"/>
      <c r="R65" s="24"/>
      <c r="S65" s="24"/>
      <c r="T65" s="24"/>
      <c r="U65" s="24"/>
      <c r="V65" s="24"/>
      <c r="W65" s="24"/>
      <c r="X65" s="23">
        <v>2.787</v>
      </c>
      <c r="Y65" s="19"/>
      <c r="Z65" s="19"/>
      <c r="AA65" s="24"/>
      <c r="AB65" s="24"/>
      <c r="AC65" s="24"/>
      <c r="AD65" s="23">
        <v>12.579</v>
      </c>
      <c r="AE65" s="24"/>
      <c r="AF65" s="24"/>
      <c r="AG65" s="24"/>
      <c r="AH65" s="24"/>
      <c r="AI65" s="24"/>
      <c r="AJ65" s="23">
        <v>3.975</v>
      </c>
      <c r="AK65" s="24"/>
      <c r="AL65" s="24"/>
      <c r="AM65" s="24"/>
      <c r="AN65" s="24"/>
      <c r="AO65" s="24"/>
      <c r="AP65" s="23">
        <v>0.33</v>
      </c>
      <c r="AQ65" s="24"/>
      <c r="AR65" s="23">
        <v>4.317</v>
      </c>
      <c r="AS65" s="24"/>
      <c r="AT65" s="24"/>
      <c r="AU65" s="24"/>
      <c r="AV65" s="24"/>
      <c r="AW65" s="24"/>
      <c r="AX65" s="23">
        <v>26.589</v>
      </c>
      <c r="AY65" s="24"/>
      <c r="AZ65" s="23">
        <v>18.299</v>
      </c>
      <c r="BA65" s="24"/>
      <c r="BB65" s="24"/>
      <c r="BC65" s="23">
        <v>28.3</v>
      </c>
      <c r="BD65" s="23">
        <v>7.726</v>
      </c>
      <c r="BE65" s="23">
        <v>7.8</v>
      </c>
      <c r="BF65" s="23">
        <v>5.525</v>
      </c>
      <c r="BG65" s="23">
        <v>15.6</v>
      </c>
      <c r="BH65" s="23">
        <v>6.543</v>
      </c>
      <c r="BI65" s="23">
        <v>7.8</v>
      </c>
      <c r="BJ65" s="23">
        <v>0.618</v>
      </c>
      <c r="BK65" s="23"/>
      <c r="BL65" s="23">
        <v>0.726</v>
      </c>
      <c r="BM65" s="19"/>
      <c r="BN65" s="23">
        <v>2.152</v>
      </c>
      <c r="BO65" s="24"/>
      <c r="BP65" s="24"/>
      <c r="BQ65" s="24"/>
      <c r="BR65" s="23"/>
      <c r="BS65" s="24"/>
      <c r="BT65" s="23">
        <v>0.273</v>
      </c>
      <c r="BU65" s="24"/>
      <c r="BV65" s="24"/>
      <c r="BW65" s="19"/>
      <c r="BX65" s="24"/>
      <c r="BY65" s="24"/>
      <c r="BZ65" s="24"/>
      <c r="CA65" s="24"/>
      <c r="CB65" s="23">
        <v>9.076</v>
      </c>
      <c r="CC65" s="23">
        <v>18.4</v>
      </c>
      <c r="CD65" s="23">
        <v>22.233</v>
      </c>
      <c r="CE65" s="23">
        <v>9.3</v>
      </c>
      <c r="CF65" s="23">
        <v>20.896</v>
      </c>
      <c r="CG65" s="24"/>
      <c r="CH65" s="23">
        <v>38.024</v>
      </c>
      <c r="CI65" s="23">
        <v>15.6</v>
      </c>
      <c r="CJ65" s="23">
        <v>7.5569999999999995</v>
      </c>
      <c r="CK65" s="23">
        <v>27.9</v>
      </c>
      <c r="CL65" s="23">
        <v>18.59</v>
      </c>
      <c r="CM65" s="23">
        <v>63.675</v>
      </c>
      <c r="CN65" s="23">
        <v>20.336000000000002</v>
      </c>
      <c r="CO65" s="23">
        <v>7.44</v>
      </c>
      <c r="CP65" s="23"/>
      <c r="CQ65" s="24"/>
      <c r="CR65" s="23">
        <v>6.377</v>
      </c>
      <c r="CS65" s="24"/>
      <c r="CT65" s="23">
        <v>3.284</v>
      </c>
      <c r="CU65" s="24"/>
      <c r="CV65" s="23">
        <v>3.604</v>
      </c>
      <c r="CW65" s="24"/>
      <c r="CX65" s="24"/>
      <c r="CY65" s="23">
        <v>9.3</v>
      </c>
      <c r="CZ65" s="23">
        <v>1.846</v>
      </c>
      <c r="DA65" s="23">
        <v>9.3</v>
      </c>
      <c r="DB65" s="23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3">
        <v>4.714</v>
      </c>
    </row>
    <row r="66" spans="1:124" ht="15">
      <c r="A66" s="41" t="s">
        <v>59</v>
      </c>
      <c r="B66" s="5" t="s">
        <v>58</v>
      </c>
      <c r="C66" s="2" t="s">
        <v>53</v>
      </c>
      <c r="D66" s="84">
        <f>F66+H66+J66+L66+N66+P66+R66+T66+V66+X66+Z66+AB66+AD66+AF66+AH66+AJ66+AL66+AN66+AP66+AR66+AT66+AV66+AX66+AZ66+BB66+BD66+BF66+BH66+BJ66+BL66+BN66+BP66+BR66+BT66+BV66+BX66+BY66+BZ66+CB66+CD66+CF66+CH66+CJ66+CL66+CN66+CP66+CR66+CT66+CV66+CX66+CZ66+DB66+DD66+DF66+DH66+DJ66+DL66+DN66+DP66+DQ66+DR66+DS66+DT66</f>
        <v>402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31">
        <v>2</v>
      </c>
      <c r="AA66" s="24"/>
      <c r="AB66" s="24"/>
      <c r="AC66" s="24"/>
      <c r="AD66" s="24"/>
      <c r="AE66" s="24"/>
      <c r="AF66" s="24"/>
      <c r="AG66" s="24"/>
      <c r="AH66" s="31">
        <v>3</v>
      </c>
      <c r="AI66" s="24"/>
      <c r="AJ66" s="24"/>
      <c r="AK66" s="24"/>
      <c r="AL66" s="24"/>
      <c r="AM66" s="24"/>
      <c r="AN66" s="24"/>
      <c r="AO66" s="24"/>
      <c r="AP66" s="24"/>
      <c r="AQ66" s="24"/>
      <c r="AR66" s="31">
        <v>10</v>
      </c>
      <c r="AS66" s="24"/>
      <c r="AT66" s="31">
        <v>8</v>
      </c>
      <c r="AU66" s="24"/>
      <c r="AV66" s="24"/>
      <c r="AW66" s="24"/>
      <c r="AX66" s="31">
        <v>5</v>
      </c>
      <c r="AY66" s="24">
        <v>10</v>
      </c>
      <c r="AZ66" s="24">
        <v>1</v>
      </c>
      <c r="BA66" s="24">
        <v>60</v>
      </c>
      <c r="BB66" s="24">
        <v>26</v>
      </c>
      <c r="BC66" s="24"/>
      <c r="BD66" s="24"/>
      <c r="BE66" s="24">
        <v>20</v>
      </c>
      <c r="BF66" s="24">
        <v>4</v>
      </c>
      <c r="BG66" s="24">
        <v>30</v>
      </c>
      <c r="BH66" s="24">
        <v>5</v>
      </c>
      <c r="BI66" s="19">
        <v>4</v>
      </c>
      <c r="BJ66" s="19">
        <v>1</v>
      </c>
      <c r="BK66" s="24"/>
      <c r="BL66" s="24">
        <v>3</v>
      </c>
      <c r="BM66" s="24"/>
      <c r="BN66" s="24"/>
      <c r="BO66" s="24"/>
      <c r="BP66" s="24"/>
      <c r="BQ66" s="24"/>
      <c r="BR66" s="31">
        <v>69</v>
      </c>
      <c r="BS66" s="24">
        <v>10</v>
      </c>
      <c r="BT66" s="24">
        <v>174</v>
      </c>
      <c r="BU66" s="24"/>
      <c r="BV66" s="24">
        <v>32</v>
      </c>
      <c r="BW66" s="19"/>
      <c r="BX66" s="24"/>
      <c r="BY66" s="24"/>
      <c r="BZ66" s="24"/>
      <c r="CA66" s="24">
        <v>80</v>
      </c>
      <c r="CB66" s="24">
        <v>34</v>
      </c>
      <c r="CC66" s="24">
        <v>25</v>
      </c>
      <c r="CD66" s="24">
        <v>6</v>
      </c>
      <c r="CE66" s="25"/>
      <c r="CF66" s="19">
        <v>1</v>
      </c>
      <c r="CG66" s="24"/>
      <c r="CH66" s="24"/>
      <c r="CI66" s="24"/>
      <c r="CJ66" s="24">
        <v>1</v>
      </c>
      <c r="CK66" s="24"/>
      <c r="CL66" s="24"/>
      <c r="CM66" s="24"/>
      <c r="CN66" s="24">
        <v>2</v>
      </c>
      <c r="CO66" s="24"/>
      <c r="CP66" s="24"/>
      <c r="CQ66" s="24">
        <v>10</v>
      </c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>
        <v>9</v>
      </c>
      <c r="DK66" s="24"/>
      <c r="DL66" s="24">
        <v>6</v>
      </c>
      <c r="DM66" s="24"/>
      <c r="DN66" s="24"/>
      <c r="DO66" s="24"/>
      <c r="DP66" s="24"/>
      <c r="DQ66" s="24"/>
      <c r="DR66" s="24"/>
      <c r="DS66" s="24"/>
      <c r="DT66" s="24"/>
    </row>
    <row r="67" spans="1:124" ht="15">
      <c r="A67" s="40"/>
      <c r="B67" s="6"/>
      <c r="C67" s="3" t="s">
        <v>37</v>
      </c>
      <c r="D67" s="47">
        <f>F67+H67+J67+L67+N67+P67+R67+T67+V67+X67+Z67+AB67+AD67+AF67+AH67+AJ67+AL67+AN67+AP67+AR67+AT67+AV67+AX67+AZ67+BB67+BD67+BF67+BH67+BJ67+BL67+BN67+BP67+BR67+BT67+BV67+BX67+BY67+BZ67+CB67+CD67+CF67+CH67+CJ67+CL67+CN67+CP67+CR67+CT67+CV67+CX67+CZ67+DB67+DD67+DF67+DH67+DJ67+DL67+DN67+DP67+DQ67+DR67+DS67+DT67</f>
        <v>396.98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3">
        <v>1.923</v>
      </c>
      <c r="AA67" s="24"/>
      <c r="AB67" s="24"/>
      <c r="AC67" s="24"/>
      <c r="AD67" s="24"/>
      <c r="AE67" s="24"/>
      <c r="AF67" s="24"/>
      <c r="AG67" s="24"/>
      <c r="AH67" s="23">
        <v>1.365</v>
      </c>
      <c r="AI67" s="24"/>
      <c r="AJ67" s="24"/>
      <c r="AK67" s="24"/>
      <c r="AL67" s="24"/>
      <c r="AM67" s="24"/>
      <c r="AN67" s="24"/>
      <c r="AO67" s="24"/>
      <c r="AP67" s="24"/>
      <c r="AQ67" s="24"/>
      <c r="AR67" s="23">
        <v>4.761</v>
      </c>
      <c r="AS67" s="24"/>
      <c r="AT67" s="23">
        <v>3.512</v>
      </c>
      <c r="AU67" s="24"/>
      <c r="AV67" s="24"/>
      <c r="AW67" s="24"/>
      <c r="AX67" s="23">
        <v>5.161</v>
      </c>
      <c r="AY67" s="23">
        <v>11.65</v>
      </c>
      <c r="AZ67" s="23">
        <v>0.824</v>
      </c>
      <c r="BA67" s="23">
        <v>69.9</v>
      </c>
      <c r="BB67" s="23">
        <v>7.818</v>
      </c>
      <c r="BC67" s="19"/>
      <c r="BD67" s="19"/>
      <c r="BE67" s="23">
        <v>34</v>
      </c>
      <c r="BF67" s="23">
        <v>1.782</v>
      </c>
      <c r="BG67" s="23">
        <v>51</v>
      </c>
      <c r="BH67" s="23">
        <v>2.93</v>
      </c>
      <c r="BI67" s="23">
        <v>4.66</v>
      </c>
      <c r="BJ67" s="23">
        <v>1.193</v>
      </c>
      <c r="BK67" s="24"/>
      <c r="BL67" s="23">
        <v>3.715</v>
      </c>
      <c r="BM67" s="24"/>
      <c r="BN67" s="24"/>
      <c r="BO67" s="24"/>
      <c r="BP67" s="24"/>
      <c r="BQ67" s="19"/>
      <c r="BR67" s="23">
        <v>60.467</v>
      </c>
      <c r="BS67" s="23">
        <v>17</v>
      </c>
      <c r="BT67" s="23">
        <v>221.976</v>
      </c>
      <c r="BU67" s="24"/>
      <c r="BV67" s="23">
        <v>44.78</v>
      </c>
      <c r="BW67" s="19"/>
      <c r="BX67" s="24"/>
      <c r="BY67" s="24"/>
      <c r="BZ67" s="24"/>
      <c r="CA67" s="23">
        <v>240</v>
      </c>
      <c r="CB67" s="23">
        <v>16.695</v>
      </c>
      <c r="CC67" s="23">
        <v>54.25</v>
      </c>
      <c r="CD67" s="23">
        <v>2.433</v>
      </c>
      <c r="CE67" s="25"/>
      <c r="CF67" s="23">
        <v>0.54</v>
      </c>
      <c r="CG67" s="24"/>
      <c r="CH67" s="24"/>
      <c r="CI67" s="24"/>
      <c r="CJ67" s="23">
        <v>1.172</v>
      </c>
      <c r="CK67" s="24"/>
      <c r="CL67" s="24"/>
      <c r="CM67" s="24"/>
      <c r="CN67" s="23">
        <v>1.449</v>
      </c>
      <c r="CO67" s="24"/>
      <c r="CP67" s="24"/>
      <c r="CQ67" s="23">
        <v>21.7</v>
      </c>
      <c r="CR67" s="23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3">
        <v>8.294</v>
      </c>
      <c r="DK67" s="24"/>
      <c r="DL67" s="23">
        <v>4.19</v>
      </c>
      <c r="DM67" s="24"/>
      <c r="DN67" s="24"/>
      <c r="DO67" s="24"/>
      <c r="DP67" s="24"/>
      <c r="DQ67" s="24"/>
      <c r="DR67" s="24"/>
      <c r="DS67" s="24"/>
      <c r="DT67" s="24"/>
    </row>
    <row r="68" spans="1:124" ht="15">
      <c r="A68" s="41" t="s">
        <v>60</v>
      </c>
      <c r="B68" s="5" t="s">
        <v>62</v>
      </c>
      <c r="C68" s="2" t="s">
        <v>42</v>
      </c>
      <c r="D68" s="84">
        <f>F68+H68+J68+L68+N68+P68+R68+T68+V68+X68+Z68+AB68+AD68+AF68+AH68+AJ68+AL68+AN68+AP68+AR68+AT68+AV68+AX68+AZ68+BB68+BD68+BF68+BH68+BJ68+BL68+BN68+BP68+BR68+BT68+BV68+BX68+BY68+BZ68+CB68+CD68+CF68+CH68+CJ68+CL68+CN68+CP68+CR68+CT68+CV68+CX68+CZ68+DB68+DD68+DF68+DH68+DJ68+DL68+DN68+DP68+DQ68+DR68+DS68+DT68</f>
        <v>18</v>
      </c>
      <c r="E68" s="24"/>
      <c r="F68" s="24"/>
      <c r="G68" s="24"/>
      <c r="H68" s="24"/>
      <c r="I68" s="24"/>
      <c r="J68" s="24"/>
      <c r="K68" s="24"/>
      <c r="L68" s="24"/>
      <c r="M68" s="24"/>
      <c r="N68" s="31">
        <v>1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31">
        <v>1</v>
      </c>
      <c r="AS68" s="24"/>
      <c r="AT68" s="24"/>
      <c r="AU68" s="24"/>
      <c r="AV68" s="24"/>
      <c r="AW68" s="24"/>
      <c r="AX68" s="31">
        <v>4</v>
      </c>
      <c r="AY68" s="24"/>
      <c r="AZ68" s="24"/>
      <c r="BA68" s="24"/>
      <c r="BB68" s="24"/>
      <c r="BC68" s="24"/>
      <c r="BD68" s="24"/>
      <c r="BE68" s="24"/>
      <c r="BF68" s="24">
        <v>2</v>
      </c>
      <c r="BG68" s="24"/>
      <c r="BH68" s="24"/>
      <c r="BI68" s="24">
        <v>2</v>
      </c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19"/>
      <c r="BX68" s="24"/>
      <c r="BY68" s="24"/>
      <c r="BZ68" s="24"/>
      <c r="CA68" s="24"/>
      <c r="CB68" s="24"/>
      <c r="CC68" s="24"/>
      <c r="CD68" s="24">
        <v>2</v>
      </c>
      <c r="CE68" s="25"/>
      <c r="CF68" s="19">
        <v>2</v>
      </c>
      <c r="CG68" s="24"/>
      <c r="CH68" s="24"/>
      <c r="CI68" s="24"/>
      <c r="CJ68" s="24"/>
      <c r="CK68" s="24"/>
      <c r="CL68" s="24">
        <v>3</v>
      </c>
      <c r="CM68" s="24">
        <v>3</v>
      </c>
      <c r="CN68" s="24">
        <v>2</v>
      </c>
      <c r="CO68" s="24"/>
      <c r="CP68" s="24"/>
      <c r="CQ68" s="24"/>
      <c r="CR68" s="24">
        <v>1</v>
      </c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</row>
    <row r="69" spans="1:124" ht="15">
      <c r="A69" s="40"/>
      <c r="B69" s="6"/>
      <c r="C69" s="3" t="s">
        <v>37</v>
      </c>
      <c r="D69" s="47">
        <f>F69+H69+J69+L69+N69+P69+R69+T69+V69+X69+Z69+AB69+AD69+AF69+AH69+AJ69+AL69+AN69+AP69+AR69+AT69+AV69+AX69+AZ69+BB69+BD69+BF69+BH69+BJ69+BL69+BN69+BP69+BR69+BT69+BV69+BX69+BY69+BZ69+CB69+CD69+CF69+CH69+CJ69+CL69+CN69+CP69+CR69+CT69+CV69+CX69+CZ69+DB69+DD69+DF69+DH69+DJ69+DL69+DN69+DP69+DQ69+DR69+DS69+DT69</f>
        <v>37.138999999999996</v>
      </c>
      <c r="E69" s="24"/>
      <c r="F69" s="24"/>
      <c r="G69" s="24"/>
      <c r="H69" s="24"/>
      <c r="I69" s="24"/>
      <c r="J69" s="24"/>
      <c r="K69" s="24"/>
      <c r="L69" s="24"/>
      <c r="M69" s="24"/>
      <c r="N69" s="23">
        <v>2.21</v>
      </c>
      <c r="O69" s="24"/>
      <c r="P69" s="24"/>
      <c r="Q69" s="24"/>
      <c r="R69" s="24"/>
      <c r="S69" s="24"/>
      <c r="T69" s="24"/>
      <c r="U69" s="19"/>
      <c r="V69" s="19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19"/>
      <c r="AJ69" s="19"/>
      <c r="AK69" s="24"/>
      <c r="AL69" s="24"/>
      <c r="AM69" s="24"/>
      <c r="AN69" s="24"/>
      <c r="AO69" s="24"/>
      <c r="AP69" s="24"/>
      <c r="AQ69" s="24"/>
      <c r="AR69" s="23">
        <v>2.534</v>
      </c>
      <c r="AS69" s="19"/>
      <c r="AT69" s="19"/>
      <c r="AU69" s="24"/>
      <c r="AV69" s="24"/>
      <c r="AW69" s="24"/>
      <c r="AX69" s="23">
        <v>7.912999999999999</v>
      </c>
      <c r="AY69" s="19"/>
      <c r="AZ69" s="19"/>
      <c r="BA69" s="19"/>
      <c r="BB69" s="19"/>
      <c r="BC69" s="19"/>
      <c r="BD69" s="19"/>
      <c r="BE69" s="19"/>
      <c r="BF69" s="23">
        <v>1.952</v>
      </c>
      <c r="BG69" s="24"/>
      <c r="BH69" s="24"/>
      <c r="BI69" s="23">
        <v>6.2</v>
      </c>
      <c r="BJ69" s="23"/>
      <c r="BK69" s="19"/>
      <c r="BL69" s="19"/>
      <c r="BM69" s="19"/>
      <c r="BN69" s="19"/>
      <c r="BO69" s="24"/>
      <c r="BP69" s="24"/>
      <c r="BQ69" s="24"/>
      <c r="BR69" s="24"/>
      <c r="BS69" s="24"/>
      <c r="BT69" s="24"/>
      <c r="BU69" s="24"/>
      <c r="BV69" s="24"/>
      <c r="BW69" s="19"/>
      <c r="BX69" s="24"/>
      <c r="BY69" s="24"/>
      <c r="BZ69" s="24"/>
      <c r="CA69" s="19"/>
      <c r="CB69" s="19"/>
      <c r="CC69" s="24"/>
      <c r="CD69" s="23">
        <v>5.896</v>
      </c>
      <c r="CE69" s="25"/>
      <c r="CF69" s="23">
        <v>5.69</v>
      </c>
      <c r="CG69" s="19"/>
      <c r="CH69" s="19"/>
      <c r="CI69" s="24"/>
      <c r="CJ69" s="24"/>
      <c r="CK69" s="24"/>
      <c r="CL69" s="23">
        <v>3.595</v>
      </c>
      <c r="CM69" s="23">
        <v>9</v>
      </c>
      <c r="CN69" s="23">
        <v>6.373</v>
      </c>
      <c r="CO69" s="24"/>
      <c r="CP69" s="24"/>
      <c r="CQ69" s="24"/>
      <c r="CR69" s="23">
        <v>0.976</v>
      </c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</row>
    <row r="70" spans="1:124" ht="25.5" customHeight="1">
      <c r="A70" s="41" t="s">
        <v>61</v>
      </c>
      <c r="B70" s="5" t="s">
        <v>64</v>
      </c>
      <c r="C70" s="2" t="s">
        <v>42</v>
      </c>
      <c r="D70" s="84">
        <f>F70+H70+J70+L70+N70+P70+R70+T70+V70+X70+Z70+AB70+AD70+AF70+AH70+AJ70+AL70+AN70+AP70+AR70+AT70+AV70+AX70+AZ70+BB70+BD70+BF70+BH70+BJ70+BL70+BN70+BP70+BR70+BT70+BV70+BX70+BY70+BZ70+CB70+CD70+CF70+CH70+CJ70+CL70+CN70+CP70+CR70+CT70+CV70+CX70+CZ70+DB70+DD70+DF70+DH70+DJ70+DL70+DN70+DP70+DQ70+DR70+DS70+DT70</f>
        <v>153</v>
      </c>
      <c r="E70" s="24"/>
      <c r="F70" s="24"/>
      <c r="G70" s="24"/>
      <c r="H70" s="24"/>
      <c r="I70" s="24"/>
      <c r="J70" s="24"/>
      <c r="K70" s="24">
        <v>10</v>
      </c>
      <c r="L70" s="24"/>
      <c r="M70" s="24">
        <v>5</v>
      </c>
      <c r="N70" s="24"/>
      <c r="O70" s="24"/>
      <c r="P70" s="24"/>
      <c r="Q70" s="24">
        <v>10</v>
      </c>
      <c r="R70" s="24"/>
      <c r="S70" s="24"/>
      <c r="T70" s="24"/>
      <c r="U70" s="24"/>
      <c r="V70" s="24"/>
      <c r="W70" s="24">
        <v>5</v>
      </c>
      <c r="X70" s="24"/>
      <c r="Y70" s="24">
        <v>10</v>
      </c>
      <c r="Z70" s="24"/>
      <c r="AA70" s="24"/>
      <c r="AB70" s="24"/>
      <c r="AC70" s="24">
        <v>5</v>
      </c>
      <c r="AD70" s="24"/>
      <c r="AE70" s="24">
        <v>5</v>
      </c>
      <c r="AF70" s="24"/>
      <c r="AG70" s="24"/>
      <c r="AH70" s="24"/>
      <c r="AI70" s="24"/>
      <c r="AJ70" s="24"/>
      <c r="AK70" s="24">
        <v>1</v>
      </c>
      <c r="AL70" s="24"/>
      <c r="AM70" s="24">
        <v>5</v>
      </c>
      <c r="AN70" s="24">
        <v>3</v>
      </c>
      <c r="AO70" s="24">
        <v>10</v>
      </c>
      <c r="AP70" s="24">
        <v>2</v>
      </c>
      <c r="AQ70" s="24">
        <v>10</v>
      </c>
      <c r="AR70" s="31">
        <v>3</v>
      </c>
      <c r="AS70" s="24">
        <f>16+40</f>
        <v>56</v>
      </c>
      <c r="AT70" s="24">
        <v>16</v>
      </c>
      <c r="AU70" s="24">
        <v>30</v>
      </c>
      <c r="AV70" s="24">
        <v>6</v>
      </c>
      <c r="AW70" s="24">
        <f>34+1</f>
        <v>35</v>
      </c>
      <c r="AX70" s="31">
        <v>13</v>
      </c>
      <c r="AY70" s="24"/>
      <c r="AZ70" s="24">
        <v>6</v>
      </c>
      <c r="BA70" s="24">
        <v>15</v>
      </c>
      <c r="BB70" s="24"/>
      <c r="BC70" s="24">
        <v>20</v>
      </c>
      <c r="BD70" s="31">
        <v>4</v>
      </c>
      <c r="BE70" s="24">
        <v>40</v>
      </c>
      <c r="BF70" s="24">
        <v>7</v>
      </c>
      <c r="BG70" s="24">
        <v>20</v>
      </c>
      <c r="BH70" s="24">
        <v>9</v>
      </c>
      <c r="BI70" s="24">
        <v>20</v>
      </c>
      <c r="BJ70" s="24">
        <v>8</v>
      </c>
      <c r="BK70" s="24"/>
      <c r="BL70" s="24">
        <v>1</v>
      </c>
      <c r="BM70" s="24">
        <v>10</v>
      </c>
      <c r="BN70" s="24">
        <v>4</v>
      </c>
      <c r="BO70" s="24">
        <v>15</v>
      </c>
      <c r="BP70" s="24"/>
      <c r="BQ70" s="24"/>
      <c r="BR70" s="24">
        <v>14</v>
      </c>
      <c r="BS70" s="24">
        <v>15</v>
      </c>
      <c r="BT70" s="24">
        <v>2</v>
      </c>
      <c r="BU70" s="24"/>
      <c r="BV70" s="24">
        <v>4</v>
      </c>
      <c r="BW70" s="19"/>
      <c r="BX70" s="24"/>
      <c r="BY70" s="24"/>
      <c r="BZ70" s="24"/>
      <c r="CA70" s="24"/>
      <c r="CB70" s="24">
        <v>3</v>
      </c>
      <c r="CC70" s="24">
        <v>20</v>
      </c>
      <c r="CD70" s="24">
        <v>14</v>
      </c>
      <c r="CE70" s="24">
        <v>30</v>
      </c>
      <c r="CF70" s="24">
        <v>3</v>
      </c>
      <c r="CG70" s="24">
        <v>10</v>
      </c>
      <c r="CH70" s="24">
        <v>2</v>
      </c>
      <c r="CI70" s="24">
        <v>20</v>
      </c>
      <c r="CJ70" s="24">
        <v>1</v>
      </c>
      <c r="CK70" s="19">
        <v>20</v>
      </c>
      <c r="CL70" s="19"/>
      <c r="CM70" s="24">
        <v>9</v>
      </c>
      <c r="CN70" s="24">
        <v>7</v>
      </c>
      <c r="CO70" s="24">
        <v>9</v>
      </c>
      <c r="CP70" s="24"/>
      <c r="CQ70" s="24">
        <v>30</v>
      </c>
      <c r="CR70" s="24">
        <v>4</v>
      </c>
      <c r="CS70" s="24">
        <v>6</v>
      </c>
      <c r="CT70" s="24"/>
      <c r="CU70" s="24">
        <v>7</v>
      </c>
      <c r="CV70" s="24"/>
      <c r="CW70" s="24">
        <v>5</v>
      </c>
      <c r="CX70" s="24"/>
      <c r="CY70" s="24">
        <v>10</v>
      </c>
      <c r="CZ70" s="24">
        <v>9</v>
      </c>
      <c r="DA70" s="24">
        <v>5</v>
      </c>
      <c r="DB70" s="24"/>
      <c r="DC70" s="24">
        <v>5</v>
      </c>
      <c r="DD70" s="24"/>
      <c r="DE70" s="24">
        <v>5</v>
      </c>
      <c r="DF70" s="24"/>
      <c r="DG70" s="24"/>
      <c r="DH70" s="24"/>
      <c r="DI70" s="24">
        <v>14</v>
      </c>
      <c r="DJ70" s="24">
        <v>3</v>
      </c>
      <c r="DK70" s="24">
        <v>1</v>
      </c>
      <c r="DL70" s="24">
        <v>1</v>
      </c>
      <c r="DM70" s="24"/>
      <c r="DN70" s="24">
        <v>1</v>
      </c>
      <c r="DO70" s="24">
        <v>30</v>
      </c>
      <c r="DP70" s="24">
        <v>3</v>
      </c>
      <c r="DQ70" s="24"/>
      <c r="DR70" s="24"/>
      <c r="DS70" s="24"/>
      <c r="DT70" s="24"/>
    </row>
    <row r="71" spans="1:124" ht="25.5" customHeight="1">
      <c r="A71" s="40"/>
      <c r="B71" s="6"/>
      <c r="C71" s="3" t="s">
        <v>37</v>
      </c>
      <c r="D71" s="47">
        <f>F71+H71+J71+L71+N71+P71+R71+T71+V71+X71+Z71+AB71+AD71+AF71+AH71+AJ71+AL71+AN71+AP71+AR71+AT71+AV71+AX71+AZ71+BB71+BD71+BF71+BH71+BJ71+BL71+BN71+BP71+BR71+BT71+BV71+BX71+BY71+BZ71+CB71+CD71+CF71+CH71+CJ71+CL71+CN71+CP71+CR71+CT71+CV71+CX71+CZ71+DB71+DD71+DF71+DH71+DJ71+DL71+DN71+DP71+DQ71+DR71+DS71+DT71</f>
        <v>70.03800000000001</v>
      </c>
      <c r="E71" s="24"/>
      <c r="F71" s="24"/>
      <c r="G71" s="24"/>
      <c r="H71" s="24"/>
      <c r="I71" s="24"/>
      <c r="J71" s="24"/>
      <c r="K71" s="23">
        <v>9.8</v>
      </c>
      <c r="L71" s="23"/>
      <c r="M71" s="23">
        <v>4.9</v>
      </c>
      <c r="N71" s="23"/>
      <c r="O71" s="24"/>
      <c r="P71" s="24"/>
      <c r="Q71" s="23">
        <v>9.8</v>
      </c>
      <c r="R71" s="23"/>
      <c r="S71" s="23"/>
      <c r="T71" s="23"/>
      <c r="U71" s="23"/>
      <c r="V71" s="23"/>
      <c r="W71" s="23">
        <v>4.9</v>
      </c>
      <c r="X71" s="23"/>
      <c r="Y71" s="23">
        <v>9.8</v>
      </c>
      <c r="Z71" s="23"/>
      <c r="AA71" s="24"/>
      <c r="AB71" s="24"/>
      <c r="AC71" s="23">
        <v>4.9</v>
      </c>
      <c r="AD71" s="23"/>
      <c r="AE71" s="23">
        <v>4.9</v>
      </c>
      <c r="AF71" s="23"/>
      <c r="AG71" s="24"/>
      <c r="AH71" s="24"/>
      <c r="AI71" s="24"/>
      <c r="AJ71" s="24"/>
      <c r="AK71" s="23">
        <v>0.98</v>
      </c>
      <c r="AL71" s="23"/>
      <c r="AM71" s="23">
        <v>4.9</v>
      </c>
      <c r="AN71" s="23">
        <v>1.208</v>
      </c>
      <c r="AO71" s="23">
        <v>3.8</v>
      </c>
      <c r="AP71" s="23">
        <v>0.762</v>
      </c>
      <c r="AQ71" s="23">
        <v>9.8</v>
      </c>
      <c r="AR71" s="23">
        <v>1.2080000000000002</v>
      </c>
      <c r="AS71" s="23">
        <f>9.6+17.2</f>
        <v>26.799999999999997</v>
      </c>
      <c r="AT71" s="23">
        <v>6.844</v>
      </c>
      <c r="AU71" s="23">
        <v>29.4</v>
      </c>
      <c r="AV71" s="23">
        <v>12.713</v>
      </c>
      <c r="AW71" s="23">
        <f>20.4+7</f>
        <v>27.4</v>
      </c>
      <c r="AX71" s="23">
        <v>5.151</v>
      </c>
      <c r="AY71" s="19"/>
      <c r="AZ71" s="23">
        <v>1.673</v>
      </c>
      <c r="BA71" s="23">
        <v>6.45</v>
      </c>
      <c r="BB71" s="23"/>
      <c r="BC71" s="19">
        <v>19.6</v>
      </c>
      <c r="BD71" s="23">
        <v>1.159</v>
      </c>
      <c r="BE71" s="23">
        <v>39.2</v>
      </c>
      <c r="BF71" s="23">
        <v>1.782</v>
      </c>
      <c r="BG71" s="23">
        <v>19.6</v>
      </c>
      <c r="BH71" s="23">
        <v>4.218</v>
      </c>
      <c r="BI71" s="23">
        <v>19.6</v>
      </c>
      <c r="BJ71" s="23">
        <v>3.295</v>
      </c>
      <c r="BK71" s="19"/>
      <c r="BL71" s="23">
        <v>0.249</v>
      </c>
      <c r="BM71" s="23">
        <v>9.8</v>
      </c>
      <c r="BN71" s="23">
        <v>1.733</v>
      </c>
      <c r="BO71" s="23">
        <v>14.7</v>
      </c>
      <c r="BP71" s="23"/>
      <c r="BQ71" s="24"/>
      <c r="BR71" s="23">
        <v>5.416</v>
      </c>
      <c r="BS71" s="23">
        <v>14.7</v>
      </c>
      <c r="BT71" s="23">
        <v>0.583</v>
      </c>
      <c r="BU71" s="19"/>
      <c r="BV71" s="23">
        <v>2.481</v>
      </c>
      <c r="BW71" s="19"/>
      <c r="BX71" s="19"/>
      <c r="BY71" s="19"/>
      <c r="BZ71" s="19"/>
      <c r="CA71" s="19"/>
      <c r="CB71" s="23">
        <v>1.939</v>
      </c>
      <c r="CC71" s="19">
        <v>12</v>
      </c>
      <c r="CD71" s="23">
        <v>4.313</v>
      </c>
      <c r="CE71" s="23">
        <v>18</v>
      </c>
      <c r="CF71" s="23">
        <v>0.968</v>
      </c>
      <c r="CG71" s="23">
        <v>6</v>
      </c>
      <c r="CH71" s="23">
        <v>0.867</v>
      </c>
      <c r="CI71" s="23">
        <v>19.6</v>
      </c>
      <c r="CJ71" s="23">
        <v>0.259</v>
      </c>
      <c r="CK71" s="23">
        <v>19.6</v>
      </c>
      <c r="CL71" s="23"/>
      <c r="CM71" s="23">
        <v>8.82</v>
      </c>
      <c r="CN71" s="23">
        <v>2.351</v>
      </c>
      <c r="CO71" s="23">
        <v>8.82</v>
      </c>
      <c r="CP71" s="23"/>
      <c r="CQ71" s="23">
        <v>29.4</v>
      </c>
      <c r="CR71" s="23">
        <v>1.883</v>
      </c>
      <c r="CS71" s="23">
        <v>5.88</v>
      </c>
      <c r="CT71" s="23"/>
      <c r="CU71" s="23">
        <v>6.86</v>
      </c>
      <c r="CV71" s="23"/>
      <c r="CW71" s="23">
        <v>4.9</v>
      </c>
      <c r="CX71" s="23"/>
      <c r="CY71" s="23">
        <v>9.8</v>
      </c>
      <c r="CZ71" s="23">
        <v>3.685</v>
      </c>
      <c r="DA71" s="23">
        <v>4.9</v>
      </c>
      <c r="DB71" s="23"/>
      <c r="DC71" s="23">
        <v>4.9</v>
      </c>
      <c r="DD71" s="23"/>
      <c r="DE71" s="23">
        <v>4.9</v>
      </c>
      <c r="DF71" s="23"/>
      <c r="DG71" s="19"/>
      <c r="DH71" s="19"/>
      <c r="DI71" s="23">
        <v>6.02</v>
      </c>
      <c r="DJ71" s="23">
        <v>0.809</v>
      </c>
      <c r="DK71" s="23">
        <v>3.77</v>
      </c>
      <c r="DL71" s="23">
        <v>0.253</v>
      </c>
      <c r="DM71" s="19"/>
      <c r="DN71" s="23">
        <v>0.403</v>
      </c>
      <c r="DO71" s="23">
        <v>29.4</v>
      </c>
      <c r="DP71" s="23">
        <v>1.8330000000000002</v>
      </c>
      <c r="DQ71" s="23"/>
      <c r="DR71" s="23"/>
      <c r="DS71" s="23"/>
      <c r="DT71" s="23"/>
    </row>
    <row r="72" spans="1:124" ht="15">
      <c r="A72" s="41" t="s">
        <v>63</v>
      </c>
      <c r="B72" s="5" t="s">
        <v>66</v>
      </c>
      <c r="C72" s="2" t="s">
        <v>53</v>
      </c>
      <c r="D72" s="84">
        <f>F72+H72+J72+L72+N72+P72+R72+T72+V72+X72+Z72+AB72+AD72+AF72+AH72+AJ72+AL72+AN72+AP72+AR72+AT72+AV72+AX72+AZ72+BB72+BD72+BF72+BH72+BJ72+BL72+BN72+BP72+BR72+BT72+BV72+BX72+BY72+BZ72+CB72+CD72+CF72+CH72+CJ72+CL72+CN72+CP72+CR72+CT72+CV72+CX72+CZ72+DB72+DD72+DF72+DH72+DJ72+DL72+DN72+DP72+DQ72+DR72+DS72+DT72</f>
        <v>1391</v>
      </c>
      <c r="E72" s="24"/>
      <c r="F72" s="24"/>
      <c r="G72" s="24"/>
      <c r="H72" s="24"/>
      <c r="I72" s="24"/>
      <c r="J72" s="24"/>
      <c r="K72" s="24"/>
      <c r="L72" s="24"/>
      <c r="M72" s="24"/>
      <c r="N72" s="31">
        <v>15</v>
      </c>
      <c r="O72" s="24"/>
      <c r="P72" s="31">
        <v>15</v>
      </c>
      <c r="Q72" s="24"/>
      <c r="R72" s="24"/>
      <c r="S72" s="24"/>
      <c r="T72" s="31">
        <v>30</v>
      </c>
      <c r="U72" s="24"/>
      <c r="V72" s="31">
        <v>10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31">
        <v>73</v>
      </c>
      <c r="AQ72" s="24"/>
      <c r="AR72" s="31">
        <v>147</v>
      </c>
      <c r="AS72" s="24"/>
      <c r="AT72" s="31">
        <v>105</v>
      </c>
      <c r="AU72" s="24"/>
      <c r="AV72" s="24"/>
      <c r="AW72" s="24"/>
      <c r="AX72" s="24"/>
      <c r="AY72" s="24"/>
      <c r="AZ72" s="24"/>
      <c r="BA72" s="24"/>
      <c r="BB72" s="24"/>
      <c r="BC72" s="24"/>
      <c r="BD72" s="31">
        <v>25</v>
      </c>
      <c r="BE72" s="24"/>
      <c r="BF72" s="24"/>
      <c r="BG72" s="24"/>
      <c r="BH72" s="24">
        <v>104</v>
      </c>
      <c r="BI72" s="24"/>
      <c r="BJ72" s="24">
        <v>25</v>
      </c>
      <c r="BK72" s="24">
        <v>200</v>
      </c>
      <c r="BL72" s="24">
        <v>89</v>
      </c>
      <c r="BM72" s="24">
        <v>30</v>
      </c>
      <c r="BN72" s="24">
        <v>273</v>
      </c>
      <c r="BO72" s="24"/>
      <c r="BP72" s="24"/>
      <c r="BQ72" s="24"/>
      <c r="BR72" s="31">
        <v>31</v>
      </c>
      <c r="BS72" s="24"/>
      <c r="BT72" s="24"/>
      <c r="BU72" s="24"/>
      <c r="BV72" s="24">
        <v>35</v>
      </c>
      <c r="BW72" s="19"/>
      <c r="BX72" s="24"/>
      <c r="BY72" s="24"/>
      <c r="BZ72" s="24"/>
      <c r="CA72" s="24"/>
      <c r="CB72" s="24">
        <v>110</v>
      </c>
      <c r="CC72" s="24"/>
      <c r="CD72" s="24"/>
      <c r="CE72" s="25"/>
      <c r="CF72" s="25"/>
      <c r="CG72" s="24"/>
      <c r="CH72" s="24"/>
      <c r="CI72" s="24"/>
      <c r="CJ72" s="24">
        <v>14</v>
      </c>
      <c r="CK72" s="24"/>
      <c r="CL72" s="24"/>
      <c r="CM72" s="24"/>
      <c r="CN72" s="24">
        <v>83</v>
      </c>
      <c r="CO72" s="24"/>
      <c r="CP72" s="24">
        <v>15</v>
      </c>
      <c r="CQ72" s="24"/>
      <c r="CR72" s="24">
        <v>11</v>
      </c>
      <c r="CS72" s="24"/>
      <c r="CT72" s="24"/>
      <c r="CU72" s="24"/>
      <c r="CV72" s="24"/>
      <c r="CW72" s="24"/>
      <c r="CX72" s="24"/>
      <c r="CY72" s="23"/>
      <c r="CZ72" s="23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>
        <v>35</v>
      </c>
      <c r="DM72" s="24"/>
      <c r="DN72" s="24">
        <v>126</v>
      </c>
      <c r="DO72" s="24"/>
      <c r="DP72" s="24">
        <v>12</v>
      </c>
      <c r="DQ72" s="24"/>
      <c r="DR72" s="24"/>
      <c r="DS72" s="24">
        <v>8</v>
      </c>
      <c r="DT72" s="24"/>
    </row>
    <row r="73" spans="1:124" ht="15">
      <c r="A73" s="40"/>
      <c r="B73" s="6"/>
      <c r="C73" s="3" t="s">
        <v>37</v>
      </c>
      <c r="D73" s="47">
        <f>F73+H73+J73+L73+N73+P73+R73+T73+V73+X73+Z73+AB73+AD73+AF73+AH73+AJ73+AL73+AN73+AP73+AR73+AT73+AV73+AX73+AZ73+BB73+BD73+BF73+BH73+BJ73+BL73+BN73+BP73+BR73+BT73+BV73+BX73+BY73+BZ73+CB73+CD73+CF73+CH73+CJ73+CL73+CN73+CP73+CR73+CT73+CV73+CX73+CZ73+DB73+DD73+DF73+DH73+DJ73+DL73+DN73+DP73+DQ73+DR73+DS73+DT73</f>
        <v>128.43499999999997</v>
      </c>
      <c r="E73" s="24"/>
      <c r="F73" s="24"/>
      <c r="G73" s="24"/>
      <c r="H73" s="24"/>
      <c r="I73" s="24"/>
      <c r="J73" s="24"/>
      <c r="K73" s="24"/>
      <c r="L73" s="24"/>
      <c r="M73" s="24"/>
      <c r="N73" s="23">
        <v>1.382</v>
      </c>
      <c r="O73" s="24"/>
      <c r="P73" s="23">
        <v>1.382</v>
      </c>
      <c r="Q73" s="24"/>
      <c r="R73" s="24"/>
      <c r="S73" s="24"/>
      <c r="T73" s="23">
        <v>2.763</v>
      </c>
      <c r="U73" s="24"/>
      <c r="V73" s="23">
        <v>0.931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3">
        <v>6.758</v>
      </c>
      <c r="AQ73" s="24"/>
      <c r="AR73" s="23">
        <v>13.578</v>
      </c>
      <c r="AS73" s="24"/>
      <c r="AT73" s="23">
        <v>9.665</v>
      </c>
      <c r="AU73" s="19"/>
      <c r="AV73" s="19"/>
      <c r="AW73" s="24"/>
      <c r="AX73" s="24"/>
      <c r="AY73" s="24"/>
      <c r="AZ73" s="24"/>
      <c r="BA73" s="24"/>
      <c r="BB73" s="24"/>
      <c r="BC73" s="24"/>
      <c r="BD73" s="23">
        <v>2.329</v>
      </c>
      <c r="BE73" s="24"/>
      <c r="BF73" s="24"/>
      <c r="BG73" s="24"/>
      <c r="BH73" s="23">
        <v>9.562999999999999</v>
      </c>
      <c r="BI73" s="24"/>
      <c r="BJ73" s="23">
        <v>2.302</v>
      </c>
      <c r="BK73" s="23">
        <v>20</v>
      </c>
      <c r="BL73" s="23">
        <v>8.190999999999999</v>
      </c>
      <c r="BM73" s="23">
        <v>3</v>
      </c>
      <c r="BN73" s="23">
        <v>25.165</v>
      </c>
      <c r="BO73" s="24"/>
      <c r="BP73" s="24"/>
      <c r="BQ73" s="24"/>
      <c r="BR73" s="23">
        <v>2.831</v>
      </c>
      <c r="BS73" s="24"/>
      <c r="BT73" s="24"/>
      <c r="BU73" s="24"/>
      <c r="BV73" s="23">
        <v>3.222</v>
      </c>
      <c r="BW73" s="19"/>
      <c r="BX73" s="24"/>
      <c r="BY73" s="24"/>
      <c r="BZ73" s="24"/>
      <c r="CA73" s="24"/>
      <c r="CB73" s="19">
        <v>10.224</v>
      </c>
      <c r="CC73" s="19"/>
      <c r="CD73" s="19"/>
      <c r="CE73" s="25"/>
      <c r="CF73" s="25"/>
      <c r="CG73" s="24"/>
      <c r="CH73" s="24"/>
      <c r="CI73" s="24"/>
      <c r="CJ73" s="23">
        <v>1.288</v>
      </c>
      <c r="CK73" s="24"/>
      <c r="CL73" s="24"/>
      <c r="CM73" s="24"/>
      <c r="CN73" s="23">
        <v>7.7170000000000005</v>
      </c>
      <c r="CO73" s="19"/>
      <c r="CP73" s="23">
        <v>1.382</v>
      </c>
      <c r="CQ73" s="19"/>
      <c r="CR73" s="23">
        <v>1.012</v>
      </c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>
        <v>3.231</v>
      </c>
      <c r="DM73" s="19"/>
      <c r="DN73" s="23">
        <v>11.668</v>
      </c>
      <c r="DO73" s="19"/>
      <c r="DP73" s="23">
        <v>1.106</v>
      </c>
      <c r="DQ73" s="19"/>
      <c r="DR73" s="19"/>
      <c r="DS73" s="23">
        <v>0.745</v>
      </c>
      <c r="DT73" s="19"/>
    </row>
    <row r="74" spans="1:124" ht="15">
      <c r="A74" s="41" t="s">
        <v>65</v>
      </c>
      <c r="B74" s="5" t="s">
        <v>68</v>
      </c>
      <c r="C74" s="2" t="s">
        <v>42</v>
      </c>
      <c r="D74" s="84">
        <f>F74+H74+J74+L74+N74+P74+R74+T74+V74+X74+Z74+AB74+AD74+AF74+AH74+AJ74+AL74+AN74+AP74+AR74+AT74+AV74+AX74+AZ74+BB74+BD74+BF74+BH74+BJ74+BL74+BN74+BP74+BR74+BT74+BV74+BX74+BY74+BZ74+CB74+CD74+CF74+CH74+CJ74+CL74+CN74+CP74+CR74+CT74+CV74+CX74+CZ74+DB74+DD74+DF74+DH74+DJ74+DL74+DN74+DP74+DQ74+DR74+DS74+DT74</f>
        <v>378</v>
      </c>
      <c r="E74" s="24"/>
      <c r="F74" s="24"/>
      <c r="G74" s="24"/>
      <c r="H74" s="24"/>
      <c r="I74" s="24"/>
      <c r="J74" s="24"/>
      <c r="K74" s="24"/>
      <c r="L74" s="24"/>
      <c r="M74" s="24"/>
      <c r="N74" s="31">
        <v>4</v>
      </c>
      <c r="O74" s="24"/>
      <c r="P74" s="31">
        <v>3</v>
      </c>
      <c r="Q74" s="24"/>
      <c r="R74" s="31">
        <v>1</v>
      </c>
      <c r="S74" s="24"/>
      <c r="T74" s="31">
        <v>5</v>
      </c>
      <c r="U74" s="24"/>
      <c r="V74" s="31">
        <v>2</v>
      </c>
      <c r="W74" s="24"/>
      <c r="X74" s="24"/>
      <c r="Y74" s="24"/>
      <c r="Z74" s="24"/>
      <c r="AA74" s="24"/>
      <c r="AB74" s="24"/>
      <c r="AC74" s="24"/>
      <c r="AD74" s="31">
        <v>2</v>
      </c>
      <c r="AE74" s="24"/>
      <c r="AF74" s="31">
        <v>2</v>
      </c>
      <c r="AG74" s="24"/>
      <c r="AH74" s="31">
        <v>1</v>
      </c>
      <c r="AI74" s="24"/>
      <c r="AJ74" s="24"/>
      <c r="AK74" s="24"/>
      <c r="AL74" s="24"/>
      <c r="AM74" s="24"/>
      <c r="AN74" s="31">
        <v>1</v>
      </c>
      <c r="AO74" s="24"/>
      <c r="AP74" s="31">
        <v>8</v>
      </c>
      <c r="AQ74" s="24"/>
      <c r="AR74" s="31">
        <v>32</v>
      </c>
      <c r="AS74" s="24"/>
      <c r="AT74" s="31">
        <v>32</v>
      </c>
      <c r="AU74" s="24"/>
      <c r="AV74" s="31">
        <v>4</v>
      </c>
      <c r="AW74" s="24"/>
      <c r="AX74" s="31">
        <v>37</v>
      </c>
      <c r="AY74" s="24"/>
      <c r="AZ74" s="31">
        <v>4</v>
      </c>
      <c r="BA74" s="24"/>
      <c r="BB74" s="24"/>
      <c r="BC74" s="24"/>
      <c r="BD74" s="19">
        <v>9</v>
      </c>
      <c r="BE74" s="24"/>
      <c r="BF74" s="31">
        <v>7</v>
      </c>
      <c r="BG74" s="24"/>
      <c r="BH74" s="24">
        <v>25</v>
      </c>
      <c r="BI74" s="24">
        <f>2+7</f>
        <v>9</v>
      </c>
      <c r="BJ74" s="24">
        <v>4</v>
      </c>
      <c r="BK74" s="24"/>
      <c r="BL74" s="24">
        <v>26</v>
      </c>
      <c r="BM74" s="24"/>
      <c r="BN74" s="24">
        <v>37</v>
      </c>
      <c r="BO74" s="24">
        <f>2+7</f>
        <v>9</v>
      </c>
      <c r="BP74" s="24">
        <v>5</v>
      </c>
      <c r="BQ74" s="24"/>
      <c r="BR74" s="24">
        <v>11</v>
      </c>
      <c r="BS74" s="24">
        <v>7</v>
      </c>
      <c r="BT74" s="24">
        <v>1</v>
      </c>
      <c r="BU74" s="24"/>
      <c r="BV74" s="24">
        <v>18</v>
      </c>
      <c r="BW74" s="19"/>
      <c r="BX74" s="24"/>
      <c r="BY74" s="24"/>
      <c r="BZ74" s="24"/>
      <c r="CA74" s="24">
        <v>14</v>
      </c>
      <c r="CB74" s="24">
        <v>21</v>
      </c>
      <c r="CC74" s="24"/>
      <c r="CD74" s="24">
        <v>2</v>
      </c>
      <c r="CE74" s="25"/>
      <c r="CF74" s="25"/>
      <c r="CG74" s="24"/>
      <c r="CH74" s="24">
        <v>1</v>
      </c>
      <c r="CI74" s="24"/>
      <c r="CJ74" s="31">
        <v>4</v>
      </c>
      <c r="CK74" s="24"/>
      <c r="CL74" s="24">
        <v>3</v>
      </c>
      <c r="CM74" s="24"/>
      <c r="CN74" s="24">
        <v>28</v>
      </c>
      <c r="CO74" s="24"/>
      <c r="CP74" s="24">
        <v>3</v>
      </c>
      <c r="CQ74" s="24"/>
      <c r="CR74" s="24">
        <v>8</v>
      </c>
      <c r="CS74" s="24"/>
      <c r="CT74" s="24"/>
      <c r="CU74" s="24"/>
      <c r="CV74" s="24">
        <v>3</v>
      </c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>
        <v>6</v>
      </c>
      <c r="DK74" s="24">
        <v>8</v>
      </c>
      <c r="DL74" s="24">
        <v>11</v>
      </c>
      <c r="DM74" s="24"/>
      <c r="DN74" s="24">
        <v>5</v>
      </c>
      <c r="DO74" s="24"/>
      <c r="DP74" s="24"/>
      <c r="DQ74" s="24"/>
      <c r="DR74" s="24"/>
      <c r="DS74" s="24">
        <v>2</v>
      </c>
      <c r="DT74" s="24"/>
    </row>
    <row r="75" spans="1:124" ht="15">
      <c r="A75" s="40"/>
      <c r="B75" s="6" t="s">
        <v>69</v>
      </c>
      <c r="C75" s="3" t="s">
        <v>37</v>
      </c>
      <c r="D75" s="47">
        <f>F75+H75+J75+L75+N75+P75+R75+T75+V75+X75+Z75+AB75+AD75+AF75+AH75+AJ75+AL75+AN75+AP75+AR75+AT75+AV75+AX75+AZ75+BB75+BD75+BF75+BH75+BJ75+BL75+BN75+BP75+BR75+BT75+BV75+BX75+BY75+BZ75+CB75+CD75+CF75+CH75+CJ75+CL75+CN75+CP75+CR75+CT75+CV75+CX75+CZ75+DB75+DD75+DF75+DH75+DJ75+DL75+DN75+DP75+DQ75+DR75+DS75+DT75</f>
        <v>84.34500000000001</v>
      </c>
      <c r="E75" s="24"/>
      <c r="F75" s="24"/>
      <c r="G75" s="24"/>
      <c r="H75" s="24"/>
      <c r="I75" s="24"/>
      <c r="J75" s="24"/>
      <c r="K75" s="24"/>
      <c r="L75" s="24"/>
      <c r="M75" s="24"/>
      <c r="N75" s="23">
        <v>1.835</v>
      </c>
      <c r="O75" s="24"/>
      <c r="P75" s="23">
        <v>1.376</v>
      </c>
      <c r="Q75" s="24"/>
      <c r="R75" s="23">
        <v>0.129</v>
      </c>
      <c r="S75" s="24"/>
      <c r="T75" s="23">
        <v>1.631</v>
      </c>
      <c r="U75" s="24"/>
      <c r="V75" s="23">
        <v>0.823</v>
      </c>
      <c r="W75" s="24"/>
      <c r="X75" s="24"/>
      <c r="Y75" s="24"/>
      <c r="Z75" s="24"/>
      <c r="AA75" s="24"/>
      <c r="AB75" s="24"/>
      <c r="AC75" s="24"/>
      <c r="AD75" s="23">
        <v>0.261</v>
      </c>
      <c r="AE75" s="24"/>
      <c r="AF75" s="23">
        <v>0.532</v>
      </c>
      <c r="AG75" s="24"/>
      <c r="AH75" s="23">
        <v>0.12</v>
      </c>
      <c r="AI75" s="24"/>
      <c r="AJ75" s="24"/>
      <c r="AK75" s="24"/>
      <c r="AL75" s="24"/>
      <c r="AM75" s="24"/>
      <c r="AN75" s="23">
        <v>0.12</v>
      </c>
      <c r="AO75" s="24"/>
      <c r="AP75" s="23">
        <v>1.22</v>
      </c>
      <c r="AQ75" s="24"/>
      <c r="AR75" s="23">
        <v>4.059</v>
      </c>
      <c r="AS75" s="24"/>
      <c r="AT75" s="23">
        <v>6.109</v>
      </c>
      <c r="AU75" s="24"/>
      <c r="AV75" s="23">
        <v>0.96</v>
      </c>
      <c r="AW75" s="24"/>
      <c r="AX75" s="23">
        <v>11.55</v>
      </c>
      <c r="AY75" s="24"/>
      <c r="AZ75" s="23">
        <v>0.835</v>
      </c>
      <c r="BA75" s="24"/>
      <c r="BB75" s="24"/>
      <c r="BC75" s="24"/>
      <c r="BD75" s="23">
        <v>1.1460000000000001</v>
      </c>
      <c r="BE75" s="24"/>
      <c r="BF75" s="23">
        <v>1.321</v>
      </c>
      <c r="BG75" s="24"/>
      <c r="BH75" s="23">
        <v>3.185</v>
      </c>
      <c r="BI75" s="23">
        <f>0.86+9.03</f>
        <v>9.889999999999999</v>
      </c>
      <c r="BJ75" s="23">
        <v>0.515</v>
      </c>
      <c r="BK75" s="24"/>
      <c r="BL75" s="23">
        <v>3.31</v>
      </c>
      <c r="BM75" s="24"/>
      <c r="BN75" s="23">
        <v>4.622</v>
      </c>
      <c r="BO75" s="23">
        <f>0.86+9.03</f>
        <v>9.889999999999999</v>
      </c>
      <c r="BP75" s="23">
        <v>1.801</v>
      </c>
      <c r="BQ75" s="24"/>
      <c r="BR75" s="23">
        <v>3.238</v>
      </c>
      <c r="BS75" s="23">
        <v>9.03</v>
      </c>
      <c r="BT75" s="23">
        <v>0.13</v>
      </c>
      <c r="BU75" s="24"/>
      <c r="BV75" s="23">
        <v>11.916</v>
      </c>
      <c r="BW75" s="19"/>
      <c r="BX75" s="24"/>
      <c r="BY75" s="24"/>
      <c r="BZ75" s="24"/>
      <c r="CA75" s="23">
        <v>18.06</v>
      </c>
      <c r="CB75" s="23">
        <v>5.301</v>
      </c>
      <c r="CC75" s="24"/>
      <c r="CD75" s="23">
        <v>0.247</v>
      </c>
      <c r="CE75" s="25"/>
      <c r="CF75" s="25"/>
      <c r="CG75" s="24"/>
      <c r="CH75" s="23">
        <v>0.127</v>
      </c>
      <c r="CI75" s="24"/>
      <c r="CJ75" s="23">
        <v>0.502</v>
      </c>
      <c r="CK75" s="24"/>
      <c r="CL75" s="23">
        <v>0.373</v>
      </c>
      <c r="CM75" s="24"/>
      <c r="CN75" s="23">
        <v>6.158</v>
      </c>
      <c r="CO75" s="24"/>
      <c r="CP75" s="23">
        <v>1.376</v>
      </c>
      <c r="CQ75" s="24"/>
      <c r="CR75" s="23">
        <v>2.4090000000000003</v>
      </c>
      <c r="CS75" s="24"/>
      <c r="CT75" s="24"/>
      <c r="CU75" s="24"/>
      <c r="CV75" s="23">
        <v>1.08</v>
      </c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3">
        <v>0.749</v>
      </c>
      <c r="DK75" s="23">
        <v>10.32</v>
      </c>
      <c r="DL75" s="23">
        <v>2.385</v>
      </c>
      <c r="DM75" s="24"/>
      <c r="DN75" s="23">
        <v>0.645</v>
      </c>
      <c r="DO75" s="24"/>
      <c r="DP75" s="24"/>
      <c r="DQ75" s="24"/>
      <c r="DR75" s="24"/>
      <c r="DS75" s="23">
        <v>0.249</v>
      </c>
      <c r="DT75" s="24"/>
    </row>
    <row r="76" spans="1:124" ht="15">
      <c r="A76" s="41" t="s">
        <v>67</v>
      </c>
      <c r="B76" s="5" t="s">
        <v>153</v>
      </c>
      <c r="C76" s="2" t="s">
        <v>42</v>
      </c>
      <c r="D76" s="84">
        <f>F76+H76+J76+L76+N76+P76+R76+T76+V76+X76+Z76+AB76+AD76+AF76+AH76+AJ76+AL76+AN76+AP76+AR76+AT76+AV76+AX76+AZ76+BB76+BD76+BF76+BH76+BJ76+BL76+BN76+BP76+BR76+BT76+BV76+BX76+BY76+BZ76+CB76+CD76+CF76+CH76+CJ76+CL76+CN76+CP76+CR76+CT76+CV76+CX76+CZ76+DB76+DD76+DF76+DH76+DJ76+DL76+DN76+DP76+DQ76+DR76+DS76+DT76</f>
        <v>4</v>
      </c>
      <c r="E76" s="24"/>
      <c r="F76" s="24"/>
      <c r="G76" s="24"/>
      <c r="H76" s="24"/>
      <c r="I76" s="24"/>
      <c r="J76" s="24"/>
      <c r="K76" s="24">
        <v>1</v>
      </c>
      <c r="L76" s="24"/>
      <c r="M76" s="24">
        <v>1</v>
      </c>
      <c r="N76" s="24"/>
      <c r="O76" s="24"/>
      <c r="P76" s="24"/>
      <c r="Q76" s="24"/>
      <c r="R76" s="24"/>
      <c r="S76" s="24"/>
      <c r="T76" s="31">
        <v>1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>
        <v>1</v>
      </c>
      <c r="AP76" s="31">
        <v>2</v>
      </c>
      <c r="AQ76" s="24"/>
      <c r="AR76" s="31"/>
      <c r="AS76" s="24"/>
      <c r="AT76" s="31"/>
      <c r="AU76" s="24"/>
      <c r="AV76" s="31"/>
      <c r="AW76" s="24"/>
      <c r="AX76" s="31"/>
      <c r="AY76" s="24"/>
      <c r="AZ76" s="31"/>
      <c r="BA76" s="24"/>
      <c r="BB76" s="24"/>
      <c r="BC76" s="24"/>
      <c r="BD76" s="19"/>
      <c r="BE76" s="24"/>
      <c r="BF76" s="31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19"/>
      <c r="BX76" s="24"/>
      <c r="BY76" s="24"/>
      <c r="BZ76" s="24"/>
      <c r="CA76" s="24"/>
      <c r="CB76" s="24">
        <v>1</v>
      </c>
      <c r="CC76" s="24"/>
      <c r="CD76" s="24"/>
      <c r="CE76" s="25"/>
      <c r="CF76" s="25"/>
      <c r="CG76" s="24"/>
      <c r="CH76" s="24"/>
      <c r="CI76" s="24"/>
      <c r="CJ76" s="24"/>
      <c r="CK76" s="24"/>
      <c r="CL76" s="24"/>
      <c r="CM76" s="24"/>
      <c r="CN76" s="24"/>
      <c r="CO76" s="24">
        <v>1</v>
      </c>
      <c r="CP76" s="24"/>
      <c r="CQ76" s="24"/>
      <c r="CR76" s="24"/>
      <c r="CS76" s="24"/>
      <c r="CT76" s="24"/>
      <c r="CU76" s="24"/>
      <c r="CV76" s="24"/>
      <c r="CW76" s="24">
        <v>1</v>
      </c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</row>
    <row r="77" spans="1:124" ht="15.75" thickBot="1">
      <c r="A77" s="40"/>
      <c r="B77" s="43" t="s">
        <v>156</v>
      </c>
      <c r="C77" s="3" t="s">
        <v>37</v>
      </c>
      <c r="D77" s="47">
        <f>F77+H77+J77+L77+N77+P77+R77+T77+V77+X77+Z77+AB77+AD77+AF77+AH77+AJ77+AL77+AN77+AP77+AR77+AT77+AV77+AX77+AZ77+BB77+BD77+BF77+BH77+BJ77+BL77+BN77+BP77+BR77+BT77+BV77+BX77+BY77+BZ77+CB77+CD77+CF77+CH77+CJ77+CL77+CN77+CP77+CR77+CT77+CV77+CX77+CZ77+DB77+DD77+DF77+DH77+DJ77+DL77+DN77+DP77+DQ77+DR77+DS77+DT77</f>
        <v>9.744</v>
      </c>
      <c r="E77" s="24"/>
      <c r="F77" s="24"/>
      <c r="G77" s="24"/>
      <c r="H77" s="24"/>
      <c r="I77" s="24"/>
      <c r="J77" s="24"/>
      <c r="K77" s="23">
        <v>2.24</v>
      </c>
      <c r="L77" s="23"/>
      <c r="M77" s="23">
        <v>5</v>
      </c>
      <c r="N77" s="23"/>
      <c r="O77" s="24"/>
      <c r="P77" s="24"/>
      <c r="Q77" s="24"/>
      <c r="R77" s="24"/>
      <c r="S77" s="24"/>
      <c r="T77" s="23">
        <v>2.427</v>
      </c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3">
        <v>5</v>
      </c>
      <c r="AP77" s="23">
        <v>3.961</v>
      </c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4"/>
      <c r="BC77" s="24"/>
      <c r="BD77" s="19"/>
      <c r="BE77" s="24"/>
      <c r="BF77" s="31"/>
      <c r="BG77" s="24"/>
      <c r="BH77" s="24"/>
      <c r="BI77" s="24"/>
      <c r="BJ77" s="23"/>
      <c r="BK77" s="24"/>
      <c r="BL77" s="23"/>
      <c r="BM77" s="24"/>
      <c r="BN77" s="23"/>
      <c r="BO77" s="24"/>
      <c r="BP77" s="24"/>
      <c r="BQ77" s="24"/>
      <c r="BR77" s="24"/>
      <c r="BS77" s="24"/>
      <c r="BT77" s="23"/>
      <c r="BU77" s="24"/>
      <c r="BV77" s="23"/>
      <c r="BW77" s="19"/>
      <c r="BX77" s="24"/>
      <c r="BY77" s="24"/>
      <c r="BZ77" s="24"/>
      <c r="CA77" s="24"/>
      <c r="CB77" s="23">
        <v>3.356</v>
      </c>
      <c r="CC77" s="24"/>
      <c r="CD77" s="24"/>
      <c r="CE77" s="25"/>
      <c r="CF77" s="25"/>
      <c r="CG77" s="24"/>
      <c r="CH77" s="23"/>
      <c r="CI77" s="24"/>
      <c r="CJ77" s="24"/>
      <c r="CK77" s="24"/>
      <c r="CL77" s="24"/>
      <c r="CM77" s="24"/>
      <c r="CN77" s="24"/>
      <c r="CO77" s="23">
        <v>2.24</v>
      </c>
      <c r="CP77" s="23"/>
      <c r="CQ77" s="24"/>
      <c r="CR77" s="23"/>
      <c r="CS77" s="24"/>
      <c r="CT77" s="24"/>
      <c r="CU77" s="24"/>
      <c r="CV77" s="24"/>
      <c r="CW77" s="23">
        <v>2.24</v>
      </c>
      <c r="CX77" s="23"/>
      <c r="CY77" s="24"/>
      <c r="CZ77" s="23"/>
      <c r="DA77" s="24"/>
      <c r="DB77" s="24"/>
      <c r="DC77" s="24"/>
      <c r="DD77" s="24"/>
      <c r="DE77" s="24"/>
      <c r="DF77" s="24"/>
      <c r="DG77" s="24"/>
      <c r="DH77" s="24"/>
      <c r="DI77" s="24"/>
      <c r="DJ77" s="23"/>
      <c r="DK77" s="24"/>
      <c r="DL77" s="23"/>
      <c r="DM77" s="24"/>
      <c r="DN77" s="23"/>
      <c r="DO77" s="24"/>
      <c r="DP77" s="24"/>
      <c r="DQ77" s="24"/>
      <c r="DR77" s="24"/>
      <c r="DS77" s="23"/>
      <c r="DT77" s="24"/>
    </row>
    <row r="78" spans="1:124" ht="15" customHeight="1">
      <c r="A78" s="40"/>
      <c r="B78" s="82" t="s">
        <v>170</v>
      </c>
      <c r="C78" s="34" t="s">
        <v>42</v>
      </c>
      <c r="D78" s="84">
        <f>F78+H78+J78+L78+N78+P78+R78+T78+V78+X78+Z78+AB78+AD78+AF78+AH78+AJ78+AL78+AN78+AP78+AR78+AT78+AV78+AX78+AZ78+BB78+BD78+BF78+BH78+BJ78+BL78+BN78+BP78+BR78+BT78+BV78+BX78+BY78+BZ78+CB78+CD78+CF78+CH78+CJ78+CL78+CN78+CP78+CR78+CT78+CV78+CX78+CZ78+DB78+DD78+DF78+DH78+DJ78+DL78+DN78+DP78+DQ78+DR78+DS78+DT78</f>
        <v>221</v>
      </c>
      <c r="E78" s="24"/>
      <c r="F78" s="24"/>
      <c r="G78" s="24"/>
      <c r="H78" s="24"/>
      <c r="I78" s="24"/>
      <c r="J78" s="24"/>
      <c r="K78" s="23"/>
      <c r="L78" s="23"/>
      <c r="M78" s="23"/>
      <c r="N78" s="24">
        <v>1</v>
      </c>
      <c r="O78" s="24"/>
      <c r="P78" s="24"/>
      <c r="Q78" s="24"/>
      <c r="R78" s="24"/>
      <c r="S78" s="24"/>
      <c r="T78" s="31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3"/>
      <c r="AP78" s="31">
        <v>2</v>
      </c>
      <c r="AQ78" s="24">
        <v>15</v>
      </c>
      <c r="AR78" s="24">
        <v>10</v>
      </c>
      <c r="AS78" s="24">
        <v>16</v>
      </c>
      <c r="AT78" s="24">
        <v>10</v>
      </c>
      <c r="AU78" s="24">
        <v>6</v>
      </c>
      <c r="AV78" s="24">
        <v>7</v>
      </c>
      <c r="AW78" s="24">
        <v>25</v>
      </c>
      <c r="AX78" s="24">
        <v>22</v>
      </c>
      <c r="AY78" s="24"/>
      <c r="AZ78" s="24">
        <v>22</v>
      </c>
      <c r="BA78" s="24"/>
      <c r="BB78" s="31">
        <v>10</v>
      </c>
      <c r="BC78" s="24">
        <v>10</v>
      </c>
      <c r="BD78" s="19">
        <v>5</v>
      </c>
      <c r="BE78" s="24"/>
      <c r="BF78" s="31">
        <v>5</v>
      </c>
      <c r="BG78" s="24"/>
      <c r="BH78" s="24"/>
      <c r="BI78" s="24"/>
      <c r="BJ78" s="24">
        <v>6</v>
      </c>
      <c r="BK78" s="24"/>
      <c r="BL78" s="24">
        <v>15</v>
      </c>
      <c r="BM78" s="24">
        <f>10+10</f>
        <v>20</v>
      </c>
      <c r="BN78" s="24">
        <v>4</v>
      </c>
      <c r="BO78" s="24">
        <v>30</v>
      </c>
      <c r="BP78" s="24"/>
      <c r="BQ78" s="24">
        <v>10</v>
      </c>
      <c r="BR78" s="24"/>
      <c r="BS78" s="24">
        <f>20+20</f>
        <v>40</v>
      </c>
      <c r="BT78" s="24">
        <v>4</v>
      </c>
      <c r="BU78" s="24">
        <v>18</v>
      </c>
      <c r="BV78" s="24">
        <v>6</v>
      </c>
      <c r="BW78" s="19"/>
      <c r="BX78" s="24"/>
      <c r="BY78" s="24"/>
      <c r="BZ78" s="24"/>
      <c r="CA78" s="24">
        <v>40</v>
      </c>
      <c r="CB78" s="24">
        <v>29</v>
      </c>
      <c r="CC78" s="24"/>
      <c r="CD78" s="24"/>
      <c r="CE78" s="25"/>
      <c r="CF78" s="19">
        <v>1</v>
      </c>
      <c r="CG78" s="24"/>
      <c r="CH78" s="24">
        <v>1</v>
      </c>
      <c r="CI78" s="24"/>
      <c r="CJ78" s="24"/>
      <c r="CK78" s="24"/>
      <c r="CL78" s="24"/>
      <c r="CM78" s="24"/>
      <c r="CN78" s="24"/>
      <c r="CO78" s="24"/>
      <c r="CP78" s="24"/>
      <c r="CQ78" s="24"/>
      <c r="CR78" s="24">
        <v>3</v>
      </c>
      <c r="CS78" s="24"/>
      <c r="CT78" s="24"/>
      <c r="CU78" s="24"/>
      <c r="CV78" s="24"/>
      <c r="CW78" s="24"/>
      <c r="CX78" s="24"/>
      <c r="CY78" s="24"/>
      <c r="CZ78" s="24">
        <v>1</v>
      </c>
      <c r="DA78" s="24"/>
      <c r="DB78" s="24"/>
      <c r="DC78" s="24"/>
      <c r="DD78" s="24"/>
      <c r="DE78" s="24"/>
      <c r="DF78" s="24"/>
      <c r="DG78" s="24"/>
      <c r="DH78" s="24">
        <v>2</v>
      </c>
      <c r="DI78" s="24"/>
      <c r="DJ78" s="24">
        <v>15</v>
      </c>
      <c r="DK78" s="24">
        <v>8</v>
      </c>
      <c r="DL78" s="24">
        <v>18</v>
      </c>
      <c r="DM78" s="24"/>
      <c r="DN78" s="24">
        <v>1</v>
      </c>
      <c r="DO78" s="24">
        <v>20</v>
      </c>
      <c r="DP78" s="24">
        <v>19</v>
      </c>
      <c r="DQ78" s="24">
        <v>1</v>
      </c>
      <c r="DR78" s="24"/>
      <c r="DS78" s="24">
        <v>1</v>
      </c>
      <c r="DT78" s="24"/>
    </row>
    <row r="79" spans="1:124" ht="15.75" thickBot="1">
      <c r="A79" s="40"/>
      <c r="B79" s="83"/>
      <c r="C79" s="34" t="s">
        <v>37</v>
      </c>
      <c r="D79" s="47">
        <f>F79+H79+J79+L79+N79+P79+R79+T79+V79+X79+Z79+AB79+AD79+AF79+AH79+AJ79+AL79+AN79+AP79+AR79+AT79+AV79+AX79+AZ79+BB79+BD79+BF79+BH79+BJ79+BL79+BN79+BP79+BR79+BT79+BV79+BX79+BY79+BZ79+CB79+CD79+CF79+CH79+CJ79+CL79+CN79+CP79+CR79+CT79+CV79+CX79+CZ79+DB79+DD79+DF79+DH79+DJ79+DL79+DN79+DP79+DQ79+DR79+DS79+DT79</f>
        <v>227.50299999999993</v>
      </c>
      <c r="E79" s="24"/>
      <c r="F79" s="24"/>
      <c r="G79" s="24"/>
      <c r="H79" s="24"/>
      <c r="I79" s="24"/>
      <c r="J79" s="24"/>
      <c r="K79" s="23"/>
      <c r="L79" s="23"/>
      <c r="M79" s="23"/>
      <c r="N79" s="23">
        <v>0.636</v>
      </c>
      <c r="O79" s="24"/>
      <c r="P79" s="24"/>
      <c r="Q79" s="24"/>
      <c r="R79" s="24"/>
      <c r="S79" s="24"/>
      <c r="T79" s="31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3"/>
      <c r="AP79" s="23">
        <v>2.962</v>
      </c>
      <c r="AQ79" s="23">
        <v>6.45</v>
      </c>
      <c r="AR79" s="23">
        <v>7.501</v>
      </c>
      <c r="AS79" s="23">
        <v>6.88</v>
      </c>
      <c r="AT79" s="23">
        <v>7.265</v>
      </c>
      <c r="AU79" s="23">
        <v>2.58</v>
      </c>
      <c r="AV79" s="23">
        <v>4.656</v>
      </c>
      <c r="AW79" s="23">
        <v>17.625</v>
      </c>
      <c r="AX79" s="23">
        <v>23.983</v>
      </c>
      <c r="AY79" s="24"/>
      <c r="AZ79" s="23">
        <v>18.499</v>
      </c>
      <c r="BA79" s="24"/>
      <c r="BB79" s="23">
        <v>10.162</v>
      </c>
      <c r="BC79" s="23">
        <v>4.3</v>
      </c>
      <c r="BD79" s="23">
        <v>3.741</v>
      </c>
      <c r="BE79" s="24"/>
      <c r="BF79" s="23">
        <v>5.731</v>
      </c>
      <c r="BG79" s="24"/>
      <c r="BH79" s="24"/>
      <c r="BI79" s="24"/>
      <c r="BJ79" s="23">
        <v>13.588999999999999</v>
      </c>
      <c r="BK79" s="24"/>
      <c r="BL79" s="23">
        <v>13.131</v>
      </c>
      <c r="BM79" s="23">
        <f>19.9+7.05</f>
        <v>26.95</v>
      </c>
      <c r="BN79" s="23">
        <v>3.096</v>
      </c>
      <c r="BO79" s="23">
        <v>21.15</v>
      </c>
      <c r="BP79" s="24"/>
      <c r="BQ79" s="23">
        <v>4.3</v>
      </c>
      <c r="BR79" s="23"/>
      <c r="BS79" s="23">
        <f>8.6+8.6</f>
        <v>17.2</v>
      </c>
      <c r="BT79" s="23">
        <v>3.142</v>
      </c>
      <c r="BU79" s="23">
        <v>36</v>
      </c>
      <c r="BV79" s="23">
        <v>10.552</v>
      </c>
      <c r="BW79" s="19"/>
      <c r="BX79" s="24"/>
      <c r="BY79" s="24"/>
      <c r="BZ79" s="24"/>
      <c r="CA79" s="23">
        <v>17.2</v>
      </c>
      <c r="CB79" s="23">
        <v>37.702</v>
      </c>
      <c r="CC79" s="24"/>
      <c r="CD79" s="24"/>
      <c r="CE79" s="25"/>
      <c r="CF79" s="23">
        <v>0.628</v>
      </c>
      <c r="CG79" s="24"/>
      <c r="CH79" s="23">
        <v>0.785</v>
      </c>
      <c r="CI79" s="24"/>
      <c r="CJ79" s="24"/>
      <c r="CK79" s="24"/>
      <c r="CL79" s="24"/>
      <c r="CM79" s="24"/>
      <c r="CN79" s="24"/>
      <c r="CO79" s="24"/>
      <c r="CP79" s="24"/>
      <c r="CQ79" s="24"/>
      <c r="CR79" s="23">
        <v>2.285</v>
      </c>
      <c r="CS79" s="24"/>
      <c r="CT79" s="24"/>
      <c r="CU79" s="24"/>
      <c r="CV79" s="24"/>
      <c r="CW79" s="24"/>
      <c r="CX79" s="24"/>
      <c r="CY79" s="24"/>
      <c r="CZ79" s="23">
        <v>2.427</v>
      </c>
      <c r="DA79" s="24"/>
      <c r="DB79" s="24"/>
      <c r="DC79" s="24"/>
      <c r="DD79" s="24"/>
      <c r="DE79" s="24"/>
      <c r="DF79" s="24"/>
      <c r="DG79" s="24"/>
      <c r="DH79" s="23">
        <v>1.257</v>
      </c>
      <c r="DI79" s="24"/>
      <c r="DJ79" s="23">
        <v>16.485</v>
      </c>
      <c r="DK79" s="23">
        <v>3.44</v>
      </c>
      <c r="DL79" s="23">
        <v>10.855</v>
      </c>
      <c r="DM79" s="24"/>
      <c r="DN79" s="23">
        <v>0.946</v>
      </c>
      <c r="DO79" s="23">
        <v>8.6</v>
      </c>
      <c r="DP79" s="23">
        <v>21.717</v>
      </c>
      <c r="DQ79" s="23">
        <v>1.885</v>
      </c>
      <c r="DR79" s="23"/>
      <c r="DS79" s="23">
        <v>1.885</v>
      </c>
      <c r="DT79" s="23"/>
    </row>
    <row r="80" spans="1:124" ht="15">
      <c r="A80" s="40" t="s">
        <v>70</v>
      </c>
      <c r="B80" s="6" t="s">
        <v>77</v>
      </c>
      <c r="C80" s="3" t="s">
        <v>5</v>
      </c>
      <c r="D80" s="84">
        <f>F80+H80+J80+L80+N80+P80+R80+T80+V80+X80+Z80+AB80+AD80+AF80+AH80+AJ80+AL80+AN80+AP80+AR80+AT80+AV80+AX80+AZ80+BB80+BD80+BF80+BH80+BJ80+BL80+BN80+BP80+BR80+BT80+BV80+BX80+BY80+BZ80+CB80+CD80+CF80+CH80+CJ80+CL80+CN80+CP80+CR80+CT80+CV80+CX80+CZ80+DB80+DD80+DF80+DH80+DJ80+DL80+DN80+DP80+DQ80+DR80+DS80+DT80</f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19"/>
      <c r="BX80" s="24"/>
      <c r="BY80" s="24"/>
      <c r="BZ80" s="24"/>
      <c r="CA80" s="24"/>
      <c r="CB80" s="24"/>
      <c r="CC80" s="24"/>
      <c r="CD80" s="24"/>
      <c r="CE80" s="25"/>
      <c r="CF80" s="25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</row>
    <row r="81" spans="1:124" ht="15">
      <c r="A81" s="40"/>
      <c r="B81" s="6" t="s">
        <v>78</v>
      </c>
      <c r="C81" s="3" t="s">
        <v>79</v>
      </c>
      <c r="D81" s="47">
        <f>F81+H81+J81+L81+N81+P81+R81+T81+V81+X81+Z81+AB81+AD81+AF81+AH81+AJ81+AL81+AN81+AP81+AR81+AT81+AV81+AX81+AZ81+BB81+BD81+BF81+BH81+BJ81+BL81+BN81+BP81+BR81+BT81+BV81+BX81+BY81+BZ81+CB81+CD81+CF81+CH81+CJ81+CL81+CN81+CP81+CR81+CT81+CV81+CX81+CZ81+DB81+DD81+DF81+DH81+DJ81+DL81+DN81+DP81+DQ81+DR81+DS81+DT81</f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19"/>
      <c r="BX81" s="24"/>
      <c r="BY81" s="24"/>
      <c r="BZ81" s="24"/>
      <c r="CA81" s="24"/>
      <c r="CB81" s="24"/>
      <c r="CC81" s="24"/>
      <c r="CD81" s="24"/>
      <c r="CE81" s="25"/>
      <c r="CF81" s="25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</row>
    <row r="82" spans="1:124" ht="15">
      <c r="A82" s="44" t="s">
        <v>71</v>
      </c>
      <c r="B82" s="7" t="s">
        <v>72</v>
      </c>
      <c r="C82" s="4" t="s">
        <v>37</v>
      </c>
      <c r="D82" s="47">
        <f>F82+H82+J82+L82+N82+P82+R82+T82+V82+X82+Z82+AB82+AD82+AF82+AH82+AJ82+AL82+AN82+AP82+AR82+AT82+AV82+AX82+AZ82+BB82+BD82+BF82+BH82+BJ82+BL82+BN82+BP82+BR82+BT82+BV82+BX82+BY82+BZ82+CB82+CD82+CF82+CH82+CJ82+CL82+CN82+CP82+CR82+CT82+CV82+CX82+CZ82+DB82+DD82+DF82+DH82+DJ82+DL82+DN82+DP82+DQ82+DR82+DS82+DT82</f>
        <v>49.416000000000004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3">
        <v>17.731</v>
      </c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19">
        <v>80</v>
      </c>
      <c r="AZ82" s="19"/>
      <c r="BA82" s="24"/>
      <c r="BB82" s="24"/>
      <c r="BC82" s="24"/>
      <c r="BD82" s="24"/>
      <c r="BE82" s="24"/>
      <c r="BF82" s="23">
        <v>13.352</v>
      </c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>
        <v>9.743</v>
      </c>
      <c r="BW82" s="19"/>
      <c r="BX82" s="24"/>
      <c r="BY82" s="24"/>
      <c r="BZ82" s="24"/>
      <c r="CA82" s="24"/>
      <c r="CB82" s="24"/>
      <c r="CC82" s="24"/>
      <c r="CD82" s="24"/>
      <c r="CE82" s="25"/>
      <c r="CF82" s="25"/>
      <c r="CG82" s="24"/>
      <c r="CH82" s="24"/>
      <c r="CI82" s="24"/>
      <c r="CJ82" s="24"/>
      <c r="CK82" s="24"/>
      <c r="CL82" s="23">
        <v>7.82</v>
      </c>
      <c r="CM82" s="24"/>
      <c r="CN82" s="23">
        <v>0.77</v>
      </c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</row>
    <row r="83" spans="1:124" ht="12.75" customHeight="1">
      <c r="A83" s="44" t="s">
        <v>80</v>
      </c>
      <c r="B83" s="80" t="s">
        <v>149</v>
      </c>
      <c r="C83" s="4" t="s">
        <v>150</v>
      </c>
      <c r="D83" s="84">
        <f>F83+H83+J83+L83+N83+P83+R83+T83+V83+X83+Z83+AB83+AD83+AF83+AH83+AJ83+AL83+AN83+AP83+AR83+AT83+AV83+AX83+AZ83+BB83+BD83+BF83+BH83+BJ83+BL83+BN83+BP83+BR83+BT83+BV83+BX83+BY83+BZ83+CB83+CD83+CF83+CH83+CJ83+CL83+CN83+CP83+CR83+CT83+CV83+CX83+CZ83+DB83+DD83+DF83+DH83+DJ83+DL83+DN83+DP83+DQ83+DR83+DS83+DT83</f>
        <v>0</v>
      </c>
      <c r="E83" s="24">
        <v>1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19"/>
      <c r="T83" s="19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19"/>
      <c r="BF83" s="19"/>
      <c r="BG83" s="19"/>
      <c r="BH83" s="19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19"/>
      <c r="BX83" s="24"/>
      <c r="BY83" s="24"/>
      <c r="BZ83" s="24"/>
      <c r="CA83" s="24"/>
      <c r="CB83" s="24"/>
      <c r="CC83" s="24"/>
      <c r="CD83" s="24"/>
      <c r="CE83" s="25"/>
      <c r="CF83" s="25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</row>
    <row r="84" spans="1:124" ht="15">
      <c r="A84" s="44"/>
      <c r="B84" s="81"/>
      <c r="C84" s="4" t="s">
        <v>37</v>
      </c>
      <c r="D84" s="47">
        <f>F84+H84+J84+L84+N84+P84+R84+T84+V84+X84+Z84+AB84+AD84+AF84+AH84+AJ84+AL84+AN84+AP84+AR84+AT84+AV84+AX84+AZ84+BB84+BD84+BF84+BH84+BJ84+BL84+BN84+BP84+BR84+BT84+BV84+BX84+BY84+BZ84+CB84+CD84+CF84+CH84+CJ84+CL84+CN84+CP84+CR84+CT84+CV84+CX84+CZ84+DB84+DD84+DF84+DH84+DJ84+DL84+DN84+DP84+DQ84+DR84+DS84+DT84</f>
        <v>0</v>
      </c>
      <c r="E84" s="23">
        <v>28</v>
      </c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19"/>
      <c r="T84" s="19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24"/>
      <c r="BP84" s="24"/>
      <c r="BQ84" s="24"/>
      <c r="BR84" s="24"/>
      <c r="BS84" s="19"/>
      <c r="BT84" s="19"/>
      <c r="BU84" s="19"/>
      <c r="BV84" s="19"/>
      <c r="BW84" s="19"/>
      <c r="BX84" s="19"/>
      <c r="BY84" s="24"/>
      <c r="BZ84" s="24"/>
      <c r="CA84" s="24"/>
      <c r="CB84" s="24"/>
      <c r="CC84" s="24"/>
      <c r="CD84" s="24"/>
      <c r="CE84" s="25"/>
      <c r="CF84" s="25"/>
      <c r="CG84" s="24"/>
      <c r="CH84" s="24"/>
      <c r="CI84" s="24"/>
      <c r="CJ84" s="24"/>
      <c r="CK84" s="24"/>
      <c r="CL84" s="24"/>
      <c r="CM84" s="19"/>
      <c r="CN84" s="19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</row>
    <row r="85" spans="1:124" ht="15">
      <c r="A85" s="45"/>
      <c r="B85" s="12" t="s">
        <v>73</v>
      </c>
      <c r="C85" s="7"/>
      <c r="D85" s="48">
        <f>D21+D23+D25+D27+D29+D31+D33+D35+D37+D39+D41+D43+D45+D47+D49+D51+D53+D55+D57+D59+D61+D63+D65+D67+D69+D71+D73+D75+D77+D79+D81+D82+D84</f>
        <v>5225.87</v>
      </c>
      <c r="E85" s="33">
        <f>E21+E23+E25+E27+E29+E31+E33+E35+E37+E39+E41+E43+E45+E47+E51+E53+E59+E61+E63+E65+E67+E69+E71+E73+E75+E77+E81+E82+E84+E79+E55+E57+E49</f>
        <v>48.79</v>
      </c>
      <c r="F85" s="33">
        <f>F21+F23+F25+F27+F29+F31+F33+F35+F37+F39+F41+F43+F45+F47+F51+F53+F59+F61+F63+F65+F67+F69+F71+F73+F75+F77+F81+F82+F84+F79+F55+F57+F49</f>
        <v>43.12</v>
      </c>
      <c r="G85" s="33">
        <f>G21+G23+G25+G27+G29+G31+G33+G35+G37+G39+G41+G43+G45+G47+G51+G53+G59+G61+G63+G65+G67+G69+G71+G73+G75+G77+G81+G82+G84+G79+G55+G57+G49</f>
        <v>28.4</v>
      </c>
      <c r="H85" s="33">
        <f>H21+H23+H25+H27+H29+H31+H33+H35+H37+H39+H41+H43+H45+H47+H51+H53+H59+H61+H63+H65+H67+H69+H71+H73+H75+H77+H81+H82+H84+H79+H55+H57+H49</f>
        <v>0</v>
      </c>
      <c r="I85" s="33">
        <f aca="true" t="shared" si="0" ref="I85:AV85">I21+I23+I25+I27+I29+I31+I33+I35+I37+I39+I41+I43+I45+I47+I51+I53+I59+I61+I63+I65+I67+I69+I71+I73+I75+I77+I81+I82+I84+I79+I55+I57+I49</f>
        <v>0</v>
      </c>
      <c r="J85" s="33">
        <f t="shared" si="0"/>
        <v>0</v>
      </c>
      <c r="K85" s="33">
        <f t="shared" si="0"/>
        <v>41.45</v>
      </c>
      <c r="L85" s="33">
        <f t="shared" si="0"/>
        <v>28.715000000000003</v>
      </c>
      <c r="M85" s="33">
        <f t="shared" si="0"/>
        <v>29.17</v>
      </c>
      <c r="N85" s="33">
        <f t="shared" si="0"/>
        <v>70.35799999999998</v>
      </c>
      <c r="O85" s="33">
        <f t="shared" si="0"/>
        <v>25.82</v>
      </c>
      <c r="P85" s="33">
        <f t="shared" si="0"/>
        <v>84.47600000000001</v>
      </c>
      <c r="Q85" s="33">
        <f t="shared" si="0"/>
        <v>32.3</v>
      </c>
      <c r="R85" s="33">
        <f t="shared" si="0"/>
        <v>2.319</v>
      </c>
      <c r="S85" s="33">
        <f t="shared" si="0"/>
        <v>28.119999999999997</v>
      </c>
      <c r="T85" s="33">
        <f t="shared" si="0"/>
        <v>97.65299999999999</v>
      </c>
      <c r="U85" s="33">
        <f t="shared" si="0"/>
        <v>21.85</v>
      </c>
      <c r="V85" s="33">
        <f t="shared" si="0"/>
        <v>33.351</v>
      </c>
      <c r="W85" s="33">
        <f t="shared" si="0"/>
        <v>41.9</v>
      </c>
      <c r="X85" s="33">
        <f t="shared" si="0"/>
        <v>2.787</v>
      </c>
      <c r="Y85" s="76">
        <f t="shared" si="0"/>
        <v>33.55</v>
      </c>
      <c r="Z85" s="76">
        <f t="shared" si="0"/>
        <v>2.144</v>
      </c>
      <c r="AA85" s="76">
        <f t="shared" si="0"/>
        <v>0</v>
      </c>
      <c r="AB85" s="33">
        <f t="shared" si="0"/>
        <v>1.204</v>
      </c>
      <c r="AC85" s="76">
        <f t="shared" si="0"/>
        <v>29.9</v>
      </c>
      <c r="AD85" s="76">
        <f t="shared" si="0"/>
        <v>57.178000000000004</v>
      </c>
      <c r="AE85" s="76">
        <f t="shared" si="0"/>
        <v>29.299999999999997</v>
      </c>
      <c r="AF85" s="76">
        <f t="shared" si="0"/>
        <v>51.673</v>
      </c>
      <c r="AG85" s="76">
        <f t="shared" si="0"/>
        <v>12.46</v>
      </c>
      <c r="AH85" s="76">
        <f t="shared" si="0"/>
        <v>15.249999999999998</v>
      </c>
      <c r="AI85" s="76">
        <f t="shared" si="0"/>
        <v>12.46</v>
      </c>
      <c r="AJ85" s="76">
        <f t="shared" si="0"/>
        <v>20.500000000000004</v>
      </c>
      <c r="AK85" s="33">
        <f t="shared" si="0"/>
        <v>49.48</v>
      </c>
      <c r="AL85" s="33">
        <f t="shared" si="0"/>
        <v>2.144</v>
      </c>
      <c r="AM85" s="76">
        <f t="shared" si="0"/>
        <v>30.840000000000003</v>
      </c>
      <c r="AN85" s="76">
        <f t="shared" si="0"/>
        <v>22.026</v>
      </c>
      <c r="AO85" s="76">
        <f t="shared" si="0"/>
        <v>257.70000000000005</v>
      </c>
      <c r="AP85" s="76">
        <f t="shared" si="0"/>
        <v>32.79</v>
      </c>
      <c r="AQ85" s="76">
        <f t="shared" si="0"/>
        <v>271.9</v>
      </c>
      <c r="AR85" s="76">
        <f t="shared" si="0"/>
        <v>274.917</v>
      </c>
      <c r="AS85" s="76">
        <f t="shared" si="0"/>
        <v>280.33</v>
      </c>
      <c r="AT85" s="76">
        <f t="shared" si="0"/>
        <v>353.26300000000003</v>
      </c>
      <c r="AU85" s="76">
        <f t="shared" si="0"/>
        <v>65.48</v>
      </c>
      <c r="AV85" s="76">
        <f t="shared" si="0"/>
        <v>32.442</v>
      </c>
      <c r="AW85" s="76">
        <f aca="true" t="shared" si="1" ref="AW85:CJ85">AW21+AW23+AW25+AW27+AW29+AW31+AW33+AW35+AW37+AW39+AW41+AW43+AW45+AW47+AW51+AW53+AW59+AW61+AW63+AW65+AW67+AW69+AW71+AW73+AW75+AW77+AW81+AW82+AW84+AW79+AW55+AW57+AW49</f>
        <v>679.775</v>
      </c>
      <c r="AX85" s="76">
        <f t="shared" si="1"/>
        <v>532.36</v>
      </c>
      <c r="AY85" s="76">
        <f t="shared" si="1"/>
        <v>386.15</v>
      </c>
      <c r="AZ85" s="76">
        <f t="shared" si="1"/>
        <v>136.96499999999997</v>
      </c>
      <c r="BA85" s="76">
        <f t="shared" si="1"/>
        <v>206.25</v>
      </c>
      <c r="BB85" s="76">
        <f t="shared" si="1"/>
        <v>17.98</v>
      </c>
      <c r="BC85" s="76">
        <f t="shared" si="1"/>
        <v>286.78000000000003</v>
      </c>
      <c r="BD85" s="76">
        <f t="shared" si="1"/>
        <v>154.96699999999998</v>
      </c>
      <c r="BE85" s="76">
        <f t="shared" si="1"/>
        <v>333.75</v>
      </c>
      <c r="BF85" s="76">
        <f t="shared" si="1"/>
        <v>169.27100000000002</v>
      </c>
      <c r="BG85" s="76">
        <f t="shared" si="1"/>
        <v>222.39999999999998</v>
      </c>
      <c r="BH85" s="76">
        <f t="shared" si="1"/>
        <v>206.975</v>
      </c>
      <c r="BI85" s="33">
        <f t="shared" si="1"/>
        <v>210.22499999999997</v>
      </c>
      <c r="BJ85" s="76">
        <f t="shared" si="1"/>
        <v>136.607</v>
      </c>
      <c r="BK85" s="76">
        <f t="shared" si="1"/>
        <v>180.22</v>
      </c>
      <c r="BL85" s="76">
        <f t="shared" si="1"/>
        <v>79.00099999999999</v>
      </c>
      <c r="BM85" s="33">
        <f t="shared" si="1"/>
        <v>63.75</v>
      </c>
      <c r="BN85" s="33">
        <f t="shared" si="1"/>
        <v>57.718</v>
      </c>
      <c r="BO85" s="76">
        <f t="shared" si="1"/>
        <v>192.83999999999997</v>
      </c>
      <c r="BP85" s="76">
        <f t="shared" si="1"/>
        <v>142.851</v>
      </c>
      <c r="BQ85" s="76">
        <f t="shared" si="1"/>
        <v>137.89000000000001</v>
      </c>
      <c r="BR85" s="76">
        <f t="shared" si="1"/>
        <v>206.17</v>
      </c>
      <c r="BS85" s="76">
        <f t="shared" si="1"/>
        <v>153.42999999999998</v>
      </c>
      <c r="BT85" s="76">
        <f t="shared" si="1"/>
        <v>270.579</v>
      </c>
      <c r="BU85" s="33">
        <f t="shared" si="1"/>
        <v>164.2</v>
      </c>
      <c r="BV85" s="76">
        <f t="shared" si="1"/>
        <v>205.101</v>
      </c>
      <c r="BW85" s="33">
        <f t="shared" si="1"/>
        <v>0</v>
      </c>
      <c r="BX85" s="33">
        <f t="shared" si="1"/>
        <v>0</v>
      </c>
      <c r="BY85" s="33">
        <f t="shared" si="1"/>
        <v>0</v>
      </c>
      <c r="BZ85" s="33">
        <f t="shared" si="1"/>
        <v>7.704</v>
      </c>
      <c r="CA85" s="76">
        <f t="shared" si="1"/>
        <v>585.44</v>
      </c>
      <c r="CB85" s="76">
        <f t="shared" si="1"/>
        <v>212.96899999999997</v>
      </c>
      <c r="CC85" s="76">
        <f t="shared" si="1"/>
        <v>100.05</v>
      </c>
      <c r="CD85" s="76">
        <f t="shared" si="1"/>
        <v>42.532000000000004</v>
      </c>
      <c r="CE85" s="76">
        <f>CE21+CE23+CE25+CE27+CE29+CE31+CE33+CE35+CE37+CE39+CE41+CE43+CE45+CE47+CE51+CE53+CE59+CE61+CE63+CE65+CE67+CE69+CE71+CE73+CE75+CE77+CE81+CE82+CE84+CE79+CE55+CE57+CE49</f>
        <v>118.7</v>
      </c>
      <c r="CF85" s="76">
        <f>CF21+CF23+CF25+CF27+CF29+CF31+CF33+CF35+CF37+CF39+CF41+CF43+CF45+CF47+CF51+CF53+CF59+CF61+CF63+CF65+CF67+CF69+CF71+CF73+CF75+CF77+CF81+CF82+CF84+CF79+CF55+CF57+CF49</f>
        <v>59.86999999999999</v>
      </c>
      <c r="CG85" s="33">
        <f t="shared" si="1"/>
        <v>41.92</v>
      </c>
      <c r="CH85" s="76">
        <f t="shared" si="1"/>
        <v>136.631</v>
      </c>
      <c r="CI85" s="76">
        <f t="shared" si="1"/>
        <v>89.4</v>
      </c>
      <c r="CJ85" s="76">
        <f t="shared" si="1"/>
        <v>15.969000000000001</v>
      </c>
      <c r="CK85" s="76">
        <f aca="true" t="shared" si="2" ref="CK85:DP85">CK21+CK23+CK25+CK27+CK29+CK31+CK33+CK35+CK37+CK39+CK41+CK43+CK45+CK47+CK51+CK53+CK59+CK61+CK63+CK65+CK67+CK69+CK71+CK73+CK75+CK77+CK81+CK82+CK84+CK79+CK55+CK57+CK49</f>
        <v>146.3</v>
      </c>
      <c r="CL85" s="76">
        <f>CL21+CL23+CL25+CL27+CL29+CL31+CL33+CL35+CL37+CL39+CL41+CL43+CL45+CL47+CL51+CL53+CL59+CL61+CL63+CL65+CL67+CL69+CL71+CL73+CL75+CL77+CL81+CL82+CL84+CL79+CL55+CL57+CL49</f>
        <v>43.068</v>
      </c>
      <c r="CM85" s="76">
        <f t="shared" si="2"/>
        <v>141.495</v>
      </c>
      <c r="CN85" s="76">
        <f t="shared" si="2"/>
        <v>170.382</v>
      </c>
      <c r="CO85" s="33">
        <f t="shared" si="2"/>
        <v>33.9</v>
      </c>
      <c r="CP85" s="76">
        <f t="shared" si="2"/>
        <v>64.291</v>
      </c>
      <c r="CQ85" s="76">
        <f t="shared" si="2"/>
        <v>218.5</v>
      </c>
      <c r="CR85" s="76">
        <f t="shared" si="2"/>
        <v>184.65699999999998</v>
      </c>
      <c r="CS85" s="33">
        <f t="shared" si="2"/>
        <v>5.88</v>
      </c>
      <c r="CT85" s="76">
        <f t="shared" si="2"/>
        <v>31.073999999999998</v>
      </c>
      <c r="CU85" s="76">
        <f t="shared" si="2"/>
        <v>24.41</v>
      </c>
      <c r="CV85" s="76">
        <f t="shared" si="2"/>
        <v>52.918</v>
      </c>
      <c r="CW85" s="76">
        <f t="shared" si="2"/>
        <v>18.840000000000003</v>
      </c>
      <c r="CX85" s="76">
        <f t="shared" si="2"/>
        <v>0.445</v>
      </c>
      <c r="CY85" s="76">
        <f t="shared" si="2"/>
        <v>19.1</v>
      </c>
      <c r="CZ85" s="76">
        <f t="shared" si="2"/>
        <v>11.202</v>
      </c>
      <c r="DA85" s="76">
        <f t="shared" si="2"/>
        <v>28.450000000000003</v>
      </c>
      <c r="DB85" s="76">
        <f t="shared" si="2"/>
        <v>1.516</v>
      </c>
      <c r="DC85" s="76">
        <f t="shared" si="2"/>
        <v>13.9</v>
      </c>
      <c r="DD85" s="76">
        <f t="shared" si="2"/>
        <v>2.821</v>
      </c>
      <c r="DE85" s="76">
        <f t="shared" si="2"/>
        <v>24.299999999999997</v>
      </c>
      <c r="DF85" s="76">
        <f t="shared" si="2"/>
        <v>27.439999999999998</v>
      </c>
      <c r="DG85" s="33">
        <f t="shared" si="2"/>
        <v>0</v>
      </c>
      <c r="DH85" s="76">
        <f t="shared" si="2"/>
        <v>1.257</v>
      </c>
      <c r="DI85" s="76">
        <f t="shared" si="2"/>
        <v>198.52</v>
      </c>
      <c r="DJ85" s="76">
        <f t="shared" si="2"/>
        <v>102.57199999999999</v>
      </c>
      <c r="DK85" s="76">
        <f t="shared" si="2"/>
        <v>400.03</v>
      </c>
      <c r="DL85" s="76">
        <f t="shared" si="2"/>
        <v>332.727</v>
      </c>
      <c r="DM85" s="76">
        <f t="shared" si="2"/>
        <v>136.25</v>
      </c>
      <c r="DN85" s="76">
        <f t="shared" si="2"/>
        <v>64.681</v>
      </c>
      <c r="DO85" s="76">
        <f t="shared" si="2"/>
        <v>169.65999999999997</v>
      </c>
      <c r="DP85" s="76">
        <f t="shared" si="2"/>
        <v>101.67999999999999</v>
      </c>
      <c r="DQ85" s="76">
        <f>DQ21+DQ23+DQ25+DQ27+DQ29+DQ31+DQ33+DQ35+DQ37+DQ39+DQ41+DQ43+DQ45+DQ47+DQ51+DQ53+DQ59+DQ61+DQ63+DQ65+DQ67+DQ69+DQ71+DQ73+DQ75+DQ77+DQ81+DQ82+DQ84+DQ79+DQ55+DQ57+DQ49</f>
        <v>1.885</v>
      </c>
      <c r="DR85" s="76">
        <f>DR21+DR23+DR25+DR27+DR29+DR31+DR33+DR35+DR37+DR39+DR41+DR43+DR45+DR47+DR51+DR53+DR59+DR61+DR63+DR65+DR67+DR69+DR71+DR73+DR75+DR77+DR81+DR82+DR84+DR79+DR55+DR57+DR49</f>
        <v>0</v>
      </c>
      <c r="DS85" s="76">
        <f>DS21+DS23+DS25+DS27+DS29+DS31+DS33+DS35+DS37+DS39+DS41+DS43+DS45+DS47+DS51+DS53+DS59+DS61+DS63+DS65+DS67+DS69+DS71+DS73+DS75+DS77+DS81+DS82+DS84+DS79+DS55+DS57+DS49</f>
        <v>2.879</v>
      </c>
      <c r="DT85" s="76">
        <f>DT21+DT23+DT25+DT27+DT29+DT31+DT33+DT35+DT37+DT39+DT41+DT43+DT45+DT47+DT51+DT53+DT59+DT61+DT63+DT65+DT67+DT69+DT71+DT73+DT75+DT77+DT81+DT82+DT84+DT79+DT55+DT57+DT49</f>
        <v>7.845000000000001</v>
      </c>
    </row>
    <row r="86" spans="11:124" ht="12.75">
      <c r="K86" s="54"/>
      <c r="L86" s="54"/>
      <c r="Q86" s="54"/>
      <c r="R86" s="54"/>
      <c r="W86" s="54"/>
      <c r="X86" s="54"/>
      <c r="AC86" s="54"/>
      <c r="AD86" s="54"/>
      <c r="AI86" s="54"/>
      <c r="AJ86" s="54"/>
      <c r="AO86" s="54"/>
      <c r="AP86" s="54"/>
      <c r="AU86" s="54"/>
      <c r="AV86" s="54"/>
      <c r="BA86" s="54"/>
      <c r="BB86" s="54"/>
      <c r="BG86" s="54"/>
      <c r="BH86" s="54"/>
      <c r="BI86" s="15"/>
      <c r="BJ86" s="15"/>
      <c r="BK86" s="15"/>
      <c r="BL86" s="15"/>
      <c r="BM86" s="54"/>
      <c r="BN86" s="54"/>
      <c r="BO86" s="15"/>
      <c r="BP86" s="15"/>
      <c r="BQ86" s="15"/>
      <c r="BR86" s="15"/>
      <c r="BS86" s="54"/>
      <c r="BT86" s="54"/>
      <c r="BU86" s="15"/>
      <c r="BV86" s="15"/>
      <c r="BW86" s="15"/>
      <c r="BX86" s="54"/>
      <c r="BY86" s="15"/>
      <c r="BZ86" s="15"/>
      <c r="CA86" s="15"/>
      <c r="CB86" s="15"/>
      <c r="CC86" s="54"/>
      <c r="CD86" s="54"/>
      <c r="CE86" s="15"/>
      <c r="CF86" s="15"/>
      <c r="CG86" s="15"/>
      <c r="CH86" s="15"/>
      <c r="CI86" s="54"/>
      <c r="CJ86" s="54"/>
      <c r="CK86" s="15"/>
      <c r="CL86" s="15"/>
      <c r="CM86" s="15"/>
      <c r="CN86" s="15"/>
      <c r="CO86" s="54"/>
      <c r="CP86" s="54"/>
      <c r="CQ86" s="15"/>
      <c r="CR86" s="15"/>
      <c r="CS86" s="15"/>
      <c r="CT86" s="15"/>
      <c r="CU86" s="54"/>
      <c r="CV86" s="54"/>
      <c r="CW86" s="15"/>
      <c r="CX86" s="15"/>
      <c r="CY86" s="15"/>
      <c r="CZ86" s="15"/>
      <c r="DA86" s="54"/>
      <c r="DB86" s="54"/>
      <c r="DC86" s="15"/>
      <c r="DD86" s="15"/>
      <c r="DE86" s="15"/>
      <c r="DF86" s="15"/>
      <c r="DG86" s="54"/>
      <c r="DH86" s="54"/>
      <c r="DI86" s="15"/>
      <c r="DJ86" s="15"/>
      <c r="DK86" s="15"/>
      <c r="DL86" s="15"/>
      <c r="DM86" s="54"/>
      <c r="DN86" s="54"/>
      <c r="DO86" s="15"/>
      <c r="DP86" s="15"/>
      <c r="DQ86" s="15"/>
      <c r="DR86" s="15"/>
      <c r="DS86" s="15"/>
      <c r="DT86" s="15"/>
    </row>
    <row r="87" spans="1:124" ht="12.75">
      <c r="A87" s="15"/>
      <c r="E87" s="15"/>
      <c r="F87" s="15"/>
      <c r="AI87" s="15"/>
      <c r="AJ87" s="15"/>
      <c r="AY87" s="15" t="s">
        <v>162</v>
      </c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</row>
    <row r="88" spans="1:124" ht="12.75">
      <c r="A88" s="15"/>
      <c r="D88" s="86"/>
      <c r="E88" s="15"/>
      <c r="F88" s="15"/>
      <c r="AI88" s="15"/>
      <c r="AJ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</row>
    <row r="89" spans="1:124" ht="12.75">
      <c r="A89" s="15"/>
      <c r="E89" s="15"/>
      <c r="F89" s="15"/>
      <c r="AI89" s="15"/>
      <c r="AJ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</row>
    <row r="90" spans="1:124" ht="12.75">
      <c r="A90" s="15"/>
      <c r="E90" s="15"/>
      <c r="F90" s="15"/>
      <c r="AI90" s="15"/>
      <c r="AJ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</row>
    <row r="91" spans="1:124" ht="12.75">
      <c r="A91" s="15"/>
      <c r="D91" s="86"/>
      <c r="E91" s="15"/>
      <c r="F91" s="15"/>
      <c r="AI91" s="15"/>
      <c r="AJ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</row>
    <row r="92" spans="1:124" ht="12.75">
      <c r="A92" s="15"/>
      <c r="E92" s="15"/>
      <c r="F92" s="15"/>
      <c r="AI92" s="15"/>
      <c r="AJ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</row>
    <row r="93" spans="1:124" ht="12.75">
      <c r="A93" s="15"/>
      <c r="E93" s="15"/>
      <c r="F93" s="15"/>
      <c r="AI93" s="15"/>
      <c r="AJ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</row>
    <row r="94" spans="1:124" ht="12.75">
      <c r="A94" s="15"/>
      <c r="E94" s="15"/>
      <c r="F94" s="15"/>
      <c r="AI94" s="15"/>
      <c r="AJ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</row>
    <row r="95" spans="1:124" ht="12.75">
      <c r="A95" s="15"/>
      <c r="E95" s="15"/>
      <c r="F95" s="15"/>
      <c r="AI95" s="15"/>
      <c r="AJ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</row>
    <row r="96" spans="1:124" ht="12.75">
      <c r="A96" s="15"/>
      <c r="E96" s="15"/>
      <c r="F96" s="15"/>
      <c r="AI96" s="15"/>
      <c r="AJ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</row>
    <row r="97" spans="1:124" ht="12.75">
      <c r="A97" s="15"/>
      <c r="E97" s="15"/>
      <c r="F97" s="15"/>
      <c r="AI97" s="15"/>
      <c r="AJ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</row>
    <row r="98" spans="1:124" ht="12.75">
      <c r="A98" s="15"/>
      <c r="E98" s="15"/>
      <c r="F98" s="15"/>
      <c r="AI98" s="15"/>
      <c r="AJ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</row>
    <row r="99" spans="1:124" ht="12.75">
      <c r="A99" s="15"/>
      <c r="E99" s="15"/>
      <c r="F99" s="15"/>
      <c r="AI99" s="15"/>
      <c r="AJ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</row>
    <row r="100" spans="1:124" ht="12.75">
      <c r="A100" s="15"/>
      <c r="E100" s="15"/>
      <c r="F100" s="15"/>
      <c r="AI100" s="15"/>
      <c r="AJ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</row>
    <row r="101" spans="1:124" ht="12.75">
      <c r="A101" s="15"/>
      <c r="E101" s="15"/>
      <c r="F101" s="15"/>
      <c r="AI101" s="15"/>
      <c r="AJ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</row>
    <row r="102" spans="1:124" ht="12.75">
      <c r="A102" s="15"/>
      <c r="E102" s="15"/>
      <c r="F102" s="15"/>
      <c r="AI102" s="15"/>
      <c r="AJ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</row>
    <row r="103" spans="1:124" ht="12.75">
      <c r="A103" s="15"/>
      <c r="E103" s="15"/>
      <c r="F103" s="15"/>
      <c r="AI103" s="15"/>
      <c r="AJ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</row>
    <row r="104" spans="1:124" ht="12.75">
      <c r="A104" s="15"/>
      <c r="E104" s="15"/>
      <c r="F104" s="15"/>
      <c r="AI104" s="15"/>
      <c r="AJ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</row>
    <row r="105" spans="1:124" ht="12.75">
      <c r="A105" s="15"/>
      <c r="E105" s="15"/>
      <c r="F105" s="15"/>
      <c r="AI105" s="15"/>
      <c r="AJ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</row>
    <row r="106" spans="1:124" ht="12.75">
      <c r="A106" s="15"/>
      <c r="E106" s="15"/>
      <c r="F106" s="15"/>
      <c r="AI106" s="15"/>
      <c r="AJ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</row>
    <row r="107" spans="1:124" ht="12.75">
      <c r="A107" s="15"/>
      <c r="E107" s="15"/>
      <c r="F107" s="15"/>
      <c r="AI107" s="15"/>
      <c r="AJ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</row>
    <row r="108" spans="1:124" ht="12.75">
      <c r="A108" s="15"/>
      <c r="E108" s="15"/>
      <c r="F108" s="15"/>
      <c r="AI108" s="15"/>
      <c r="AJ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</row>
    <row r="109" spans="1:124" ht="12.75">
      <c r="A109" s="15"/>
      <c r="E109" s="15"/>
      <c r="F109" s="15"/>
      <c r="AI109" s="15"/>
      <c r="AJ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</row>
    <row r="110" spans="1:124" ht="12.75">
      <c r="A110" s="15"/>
      <c r="E110" s="15"/>
      <c r="F110" s="15"/>
      <c r="AI110" s="15"/>
      <c r="AJ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</row>
    <row r="111" spans="1:124" ht="12.75">
      <c r="A111" s="15"/>
      <c r="E111" s="15"/>
      <c r="F111" s="15"/>
      <c r="AI111" s="15"/>
      <c r="AJ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</row>
    <row r="112" spans="1:124" ht="12.75">
      <c r="A112" s="15"/>
      <c r="E112" s="15"/>
      <c r="F112" s="15"/>
      <c r="AI112" s="15"/>
      <c r="AJ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</row>
    <row r="113" spans="1:124" ht="12.75">
      <c r="A113" s="15"/>
      <c r="E113" s="15"/>
      <c r="F113" s="15"/>
      <c r="AI113" s="15"/>
      <c r="AJ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</row>
    <row r="114" spans="1:124" ht="12.75">
      <c r="A114" s="15"/>
      <c r="E114" s="15"/>
      <c r="F114" s="15"/>
      <c r="AI114" s="15"/>
      <c r="AJ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</row>
    <row r="115" spans="1:124" ht="12.75">
      <c r="A115" s="15"/>
      <c r="E115" s="15"/>
      <c r="F115" s="15"/>
      <c r="AI115" s="15"/>
      <c r="AJ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</row>
    <row r="116" spans="1:124" ht="12.75">
      <c r="A116" s="15"/>
      <c r="E116" s="15"/>
      <c r="F116" s="15"/>
      <c r="AI116" s="15"/>
      <c r="AJ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</row>
    <row r="117" spans="1:124" ht="12.75">
      <c r="A117" s="15"/>
      <c r="E117" s="15"/>
      <c r="F117" s="15"/>
      <c r="AI117" s="15"/>
      <c r="AJ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</row>
    <row r="118" spans="1:124" ht="12.75">
      <c r="A118" s="15"/>
      <c r="E118" s="15"/>
      <c r="F118" s="15"/>
      <c r="AI118" s="15"/>
      <c r="AJ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</row>
    <row r="119" spans="1:124" ht="12.75">
      <c r="A119" s="15"/>
      <c r="E119" s="15"/>
      <c r="F119" s="15"/>
      <c r="AI119" s="15"/>
      <c r="AJ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</row>
    <row r="120" spans="1:124" ht="12.75">
      <c r="A120" s="15"/>
      <c r="E120" s="15"/>
      <c r="F120" s="15"/>
      <c r="AI120" s="15"/>
      <c r="AJ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</row>
    <row r="121" spans="1:124" ht="12.75">
      <c r="A121" s="15"/>
      <c r="E121" s="15"/>
      <c r="F121" s="15"/>
      <c r="AI121" s="15"/>
      <c r="AJ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</row>
    <row r="122" spans="1:124" ht="12.75">
      <c r="A122" s="15"/>
      <c r="E122" s="15"/>
      <c r="F122" s="15"/>
      <c r="AI122" s="15"/>
      <c r="AJ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</row>
    <row r="123" spans="1:124" ht="12.75">
      <c r="A123" s="15"/>
      <c r="E123" s="15"/>
      <c r="F123" s="15"/>
      <c r="AI123" s="15"/>
      <c r="AJ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</row>
    <row r="124" spans="1:124" ht="12.75">
      <c r="A124" s="15"/>
      <c r="E124" s="15"/>
      <c r="F124" s="15"/>
      <c r="AI124" s="15"/>
      <c r="AJ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</row>
    <row r="125" spans="1:124" ht="12.75">
      <c r="A125" s="15"/>
      <c r="E125" s="15"/>
      <c r="F125" s="15"/>
      <c r="AI125" s="15"/>
      <c r="AJ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</row>
    <row r="126" spans="1:124" ht="12.75">
      <c r="A126" s="15"/>
      <c r="E126" s="15"/>
      <c r="F126" s="15"/>
      <c r="AI126" s="15"/>
      <c r="AJ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</row>
    <row r="127" spans="1:124" ht="12.75">
      <c r="A127" s="15"/>
      <c r="E127" s="15"/>
      <c r="F127" s="15"/>
      <c r="AI127" s="15"/>
      <c r="AJ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</row>
    <row r="128" spans="1:124" ht="12.75">
      <c r="A128" s="15"/>
      <c r="E128" s="15"/>
      <c r="F128" s="15"/>
      <c r="AI128" s="15"/>
      <c r="AJ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</row>
    <row r="129" spans="1:124" ht="12.75">
      <c r="A129" s="15"/>
      <c r="E129" s="15"/>
      <c r="F129" s="15"/>
      <c r="AI129" s="15"/>
      <c r="AJ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</row>
    <row r="130" spans="1:124" ht="12.75">
      <c r="A130" s="15"/>
      <c r="E130" s="15"/>
      <c r="F130" s="15"/>
      <c r="AI130" s="15"/>
      <c r="AJ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</row>
    <row r="131" spans="1:124" ht="12.75">
      <c r="A131" s="15"/>
      <c r="E131" s="15"/>
      <c r="F131" s="15"/>
      <c r="AI131" s="15"/>
      <c r="AJ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</row>
    <row r="132" spans="1:124" ht="12.75">
      <c r="A132" s="15"/>
      <c r="E132" s="15"/>
      <c r="F132" s="15"/>
      <c r="AI132" s="15"/>
      <c r="AJ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</row>
    <row r="133" spans="1:124" ht="12.75">
      <c r="A133" s="15"/>
      <c r="E133" s="15"/>
      <c r="F133" s="15"/>
      <c r="AI133" s="15"/>
      <c r="AJ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</row>
    <row r="134" spans="1:124" ht="12.75">
      <c r="A134" s="15"/>
      <c r="E134" s="15"/>
      <c r="F134" s="15"/>
      <c r="AI134" s="15"/>
      <c r="AJ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</row>
    <row r="135" spans="1:124" ht="12.75">
      <c r="A135" s="15"/>
      <c r="E135" s="15"/>
      <c r="F135" s="15"/>
      <c r="AI135" s="15"/>
      <c r="AJ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</row>
    <row r="136" spans="1:124" ht="12.75">
      <c r="A136" s="15"/>
      <c r="E136" s="15"/>
      <c r="F136" s="15"/>
      <c r="AI136" s="15"/>
      <c r="AJ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</row>
    <row r="137" spans="1:124" ht="12.75">
      <c r="A137" s="15"/>
      <c r="E137" s="15"/>
      <c r="F137" s="15"/>
      <c r="AI137" s="15"/>
      <c r="AJ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</row>
    <row r="138" spans="1:124" ht="12.75">
      <c r="A138" s="15"/>
      <c r="E138" s="15"/>
      <c r="F138" s="15"/>
      <c r="AI138" s="15"/>
      <c r="AJ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</row>
    <row r="139" spans="1:124" ht="12.75">
      <c r="A139" s="15"/>
      <c r="E139" s="15"/>
      <c r="F139" s="15"/>
      <c r="AI139" s="15"/>
      <c r="AJ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</row>
    <row r="140" spans="1:124" ht="12.75">
      <c r="A140" s="15"/>
      <c r="E140" s="15"/>
      <c r="F140" s="15"/>
      <c r="AI140" s="15"/>
      <c r="AJ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</row>
    <row r="141" spans="1:124" ht="12.75">
      <c r="A141" s="15"/>
      <c r="E141" s="15"/>
      <c r="F141" s="15"/>
      <c r="AI141" s="15"/>
      <c r="AJ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</row>
    <row r="142" spans="1:124" ht="12.75">
      <c r="A142" s="15"/>
      <c r="E142" s="15"/>
      <c r="F142" s="15"/>
      <c r="AI142" s="15"/>
      <c r="AJ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</row>
    <row r="143" spans="1:124" ht="12.75">
      <c r="A143" s="15"/>
      <c r="E143" s="15"/>
      <c r="F143" s="15"/>
      <c r="AI143" s="15"/>
      <c r="AJ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</row>
    <row r="144" spans="1:124" ht="12.75">
      <c r="A144" s="15"/>
      <c r="E144" s="15"/>
      <c r="F144" s="15"/>
      <c r="AI144" s="15"/>
      <c r="AJ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</row>
    <row r="145" spans="1:124" ht="12.75">
      <c r="A145" s="15"/>
      <c r="E145" s="15"/>
      <c r="F145" s="15"/>
      <c r="AI145" s="15"/>
      <c r="AJ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</row>
    <row r="146" spans="1:124" ht="12.75">
      <c r="A146" s="15"/>
      <c r="E146" s="15"/>
      <c r="F146" s="15"/>
      <c r="AI146" s="15"/>
      <c r="AJ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</row>
    <row r="147" spans="1:124" ht="12.75">
      <c r="A147" s="15"/>
      <c r="E147" s="15"/>
      <c r="F147" s="15"/>
      <c r="AI147" s="15"/>
      <c r="AJ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</row>
    <row r="148" spans="1:124" ht="12.75">
      <c r="A148" s="15"/>
      <c r="E148" s="15"/>
      <c r="F148" s="15"/>
      <c r="AI148" s="15"/>
      <c r="AJ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</row>
    <row r="149" spans="1:124" ht="12.75">
      <c r="A149" s="15"/>
      <c r="E149" s="15"/>
      <c r="F149" s="15"/>
      <c r="AI149" s="15"/>
      <c r="AJ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</row>
    <row r="150" spans="1:124" ht="12.75">
      <c r="A150" s="15"/>
      <c r="E150" s="15"/>
      <c r="F150" s="15"/>
      <c r="AI150" s="15"/>
      <c r="AJ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</row>
    <row r="151" spans="1:124" ht="12.75">
      <c r="A151" s="15"/>
      <c r="E151" s="15"/>
      <c r="F151" s="15"/>
      <c r="AI151" s="15"/>
      <c r="AJ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</row>
    <row r="152" spans="1:124" ht="12.75">
      <c r="A152" s="15"/>
      <c r="E152" s="15"/>
      <c r="F152" s="15"/>
      <c r="AI152" s="15"/>
      <c r="AJ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</row>
    <row r="153" spans="1:124" ht="12.75">
      <c r="A153" s="15"/>
      <c r="E153" s="15"/>
      <c r="F153" s="15"/>
      <c r="AI153" s="15"/>
      <c r="AJ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</row>
    <row r="154" spans="1:124" ht="12.75">
      <c r="A154" s="15"/>
      <c r="E154" s="15"/>
      <c r="F154" s="15"/>
      <c r="AI154" s="15"/>
      <c r="AJ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</row>
    <row r="155" spans="1:124" ht="12.75">
      <c r="A155" s="15"/>
      <c r="E155" s="15"/>
      <c r="F155" s="15"/>
      <c r="AI155" s="15"/>
      <c r="AJ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</row>
    <row r="156" spans="1:124" ht="12.75">
      <c r="A156" s="15"/>
      <c r="E156" s="15"/>
      <c r="F156" s="15"/>
      <c r="AI156" s="15"/>
      <c r="AJ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</row>
    <row r="157" spans="1:124" ht="12.75">
      <c r="A157" s="15"/>
      <c r="E157" s="15"/>
      <c r="F157" s="15"/>
      <c r="AI157" s="15"/>
      <c r="AJ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</row>
    <row r="158" spans="1:124" ht="12.75">
      <c r="A158" s="15"/>
      <c r="E158" s="15"/>
      <c r="F158" s="15"/>
      <c r="AI158" s="15"/>
      <c r="AJ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</row>
    <row r="159" spans="1:124" ht="12.75">
      <c r="A159" s="15"/>
      <c r="E159" s="15"/>
      <c r="F159" s="15"/>
      <c r="AI159" s="15"/>
      <c r="AJ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</row>
    <row r="160" spans="1:124" ht="12.75">
      <c r="A160" s="15"/>
      <c r="E160" s="15"/>
      <c r="F160" s="15"/>
      <c r="AI160" s="15"/>
      <c r="AJ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</row>
    <row r="161" spans="1:124" ht="12.75">
      <c r="A161" s="15"/>
      <c r="E161" s="15"/>
      <c r="F161" s="15"/>
      <c r="AI161" s="15"/>
      <c r="AJ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</row>
    <row r="162" spans="1:124" ht="12.75">
      <c r="A162" s="15"/>
      <c r="E162" s="15"/>
      <c r="F162" s="15"/>
      <c r="AI162" s="15"/>
      <c r="AJ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</row>
    <row r="163" spans="1:124" ht="12.75">
      <c r="A163" s="15"/>
      <c r="E163" s="15"/>
      <c r="F163" s="15"/>
      <c r="AI163" s="15"/>
      <c r="AJ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</row>
    <row r="164" spans="1:124" ht="12.75">
      <c r="A164" s="15"/>
      <c r="E164" s="15"/>
      <c r="F164" s="15"/>
      <c r="AI164" s="15"/>
      <c r="AJ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</row>
    <row r="165" spans="1:124" ht="12.75">
      <c r="A165" s="15"/>
      <c r="E165" s="15"/>
      <c r="F165" s="15"/>
      <c r="AI165" s="15"/>
      <c r="AJ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</row>
    <row r="166" spans="1:124" ht="12.75">
      <c r="A166" s="15"/>
      <c r="E166" s="15"/>
      <c r="F166" s="15"/>
      <c r="AI166" s="15"/>
      <c r="AJ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</row>
    <row r="167" spans="1:124" ht="12.75">
      <c r="A167" s="15"/>
      <c r="E167" s="15"/>
      <c r="F167" s="15"/>
      <c r="AI167" s="15"/>
      <c r="AJ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</row>
    <row r="168" spans="1:124" ht="12.75">
      <c r="A168" s="15"/>
      <c r="E168" s="15"/>
      <c r="F168" s="15"/>
      <c r="AI168" s="15"/>
      <c r="AJ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</row>
    <row r="169" spans="1:124" ht="12.75">
      <c r="A169" s="15"/>
      <c r="E169" s="15"/>
      <c r="F169" s="15"/>
      <c r="AI169" s="15"/>
      <c r="AJ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</row>
    <row r="170" spans="1:124" ht="12.75">
      <c r="A170" s="15"/>
      <c r="E170" s="15"/>
      <c r="F170" s="15"/>
      <c r="AI170" s="15"/>
      <c r="AJ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</row>
    <row r="171" spans="1:124" ht="12.75">
      <c r="A171" s="15"/>
      <c r="E171" s="15"/>
      <c r="F171" s="15"/>
      <c r="AI171" s="15"/>
      <c r="AJ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</row>
    <row r="172" spans="1:124" ht="12.75">
      <c r="A172" s="15"/>
      <c r="E172" s="15"/>
      <c r="F172" s="15"/>
      <c r="AI172" s="15"/>
      <c r="AJ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</row>
    <row r="173" spans="1:124" ht="12.75">
      <c r="A173" s="15"/>
      <c r="E173" s="15"/>
      <c r="F173" s="15"/>
      <c r="AI173" s="15"/>
      <c r="AJ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</row>
    <row r="174" spans="1:124" ht="12.75">
      <c r="A174" s="15"/>
      <c r="E174" s="15"/>
      <c r="F174" s="15"/>
      <c r="AI174" s="15"/>
      <c r="AJ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</row>
    <row r="175" spans="1:124" ht="12.75">
      <c r="A175" s="15"/>
      <c r="E175" s="15"/>
      <c r="F175" s="15"/>
      <c r="AI175" s="15"/>
      <c r="AJ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</row>
    <row r="176" spans="1:124" ht="12.75">
      <c r="A176" s="15"/>
      <c r="E176" s="15"/>
      <c r="F176" s="15"/>
      <c r="AI176" s="15"/>
      <c r="AJ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</row>
    <row r="177" spans="1:124" ht="12.75">
      <c r="A177" s="15"/>
      <c r="E177" s="15"/>
      <c r="F177" s="15"/>
      <c r="AI177" s="15"/>
      <c r="AJ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</row>
    <row r="178" spans="1:124" ht="12.75">
      <c r="A178" s="15"/>
      <c r="E178" s="15"/>
      <c r="F178" s="15"/>
      <c r="AI178" s="15"/>
      <c r="AJ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</row>
    <row r="179" spans="1:124" ht="12.75">
      <c r="A179" s="15"/>
      <c r="E179" s="15"/>
      <c r="F179" s="15"/>
      <c r="AI179" s="15"/>
      <c r="AJ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</row>
    <row r="180" spans="1:124" ht="12.75">
      <c r="A180" s="15"/>
      <c r="E180" s="15"/>
      <c r="F180" s="15"/>
      <c r="AI180" s="15"/>
      <c r="AJ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</row>
    <row r="181" spans="1:124" ht="12.75">
      <c r="A181" s="15"/>
      <c r="E181" s="15"/>
      <c r="F181" s="15"/>
      <c r="AI181" s="15"/>
      <c r="AJ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</row>
    <row r="182" spans="1:124" ht="12.75">
      <c r="A182" s="15"/>
      <c r="E182" s="15"/>
      <c r="F182" s="15"/>
      <c r="AI182" s="15"/>
      <c r="AJ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</row>
    <row r="183" spans="1:124" ht="12.75">
      <c r="A183" s="15"/>
      <c r="E183" s="15"/>
      <c r="F183" s="15"/>
      <c r="AI183" s="15"/>
      <c r="AJ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</row>
    <row r="184" spans="1:124" ht="12.75">
      <c r="A184" s="15"/>
      <c r="E184" s="15"/>
      <c r="F184" s="15"/>
      <c r="AI184" s="15"/>
      <c r="AJ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</row>
    <row r="185" spans="1:124" ht="12.75">
      <c r="A185" s="15"/>
      <c r="E185" s="15"/>
      <c r="F185" s="15"/>
      <c r="AI185" s="15"/>
      <c r="AJ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</row>
    <row r="186" spans="1:124" ht="12.75">
      <c r="A186" s="15"/>
      <c r="E186" s="15"/>
      <c r="F186" s="15"/>
      <c r="AI186" s="15"/>
      <c r="AJ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</row>
    <row r="187" spans="1:124" ht="12.75">
      <c r="A187" s="15"/>
      <c r="E187" s="15"/>
      <c r="F187" s="15"/>
      <c r="AI187" s="15"/>
      <c r="AJ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</row>
    <row r="188" spans="1:124" ht="12.75">
      <c r="A188" s="15"/>
      <c r="E188" s="15"/>
      <c r="F188" s="15"/>
      <c r="AI188" s="15"/>
      <c r="AJ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</row>
    <row r="189" spans="1:124" ht="12.75">
      <c r="A189" s="15"/>
      <c r="E189" s="15"/>
      <c r="F189" s="15"/>
      <c r="AI189" s="15"/>
      <c r="AJ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</row>
    <row r="190" spans="1:124" ht="12.75">
      <c r="A190" s="15"/>
      <c r="E190" s="15"/>
      <c r="F190" s="15"/>
      <c r="AI190" s="15"/>
      <c r="AJ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</row>
    <row r="191" spans="1:124" ht="12.75">
      <c r="A191" s="15"/>
      <c r="E191" s="15"/>
      <c r="F191" s="15"/>
      <c r="AI191" s="15"/>
      <c r="AJ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</row>
    <row r="192" spans="1:124" ht="12.75">
      <c r="A192" s="15"/>
      <c r="E192" s="15"/>
      <c r="F192" s="15"/>
      <c r="AI192" s="15"/>
      <c r="AJ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</row>
    <row r="193" spans="1:124" ht="12.75">
      <c r="A193" s="15"/>
      <c r="E193" s="15"/>
      <c r="F193" s="15"/>
      <c r="AI193" s="15"/>
      <c r="AJ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</row>
    <row r="194" spans="1:124" ht="12.75">
      <c r="A194" s="15"/>
      <c r="E194" s="15"/>
      <c r="F194" s="15"/>
      <c r="AI194" s="15"/>
      <c r="AJ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</row>
    <row r="195" spans="1:124" ht="12.75">
      <c r="A195" s="15"/>
      <c r="E195" s="15"/>
      <c r="F195" s="15"/>
      <c r="AI195" s="15"/>
      <c r="AJ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</row>
    <row r="196" spans="1:124" ht="12.75">
      <c r="A196" s="15"/>
      <c r="E196" s="15"/>
      <c r="F196" s="15"/>
      <c r="AI196" s="15"/>
      <c r="AJ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</row>
    <row r="197" spans="1:124" ht="12.75">
      <c r="A197" s="15"/>
      <c r="E197" s="15"/>
      <c r="F197" s="15"/>
      <c r="AI197" s="15"/>
      <c r="AJ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</row>
    <row r="198" spans="1:124" ht="12.75">
      <c r="A198" s="15"/>
      <c r="E198" s="15"/>
      <c r="F198" s="15"/>
      <c r="AI198" s="15"/>
      <c r="AJ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</row>
    <row r="199" spans="1:124" ht="12.75">
      <c r="A199" s="15"/>
      <c r="E199" s="15"/>
      <c r="F199" s="15"/>
      <c r="AI199" s="15"/>
      <c r="AJ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</row>
    <row r="200" spans="1:124" ht="12.75">
      <c r="A200" s="15"/>
      <c r="E200" s="15"/>
      <c r="F200" s="15"/>
      <c r="AI200" s="15"/>
      <c r="AJ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</row>
    <row r="201" spans="1:124" ht="12.75">
      <c r="A201" s="15"/>
      <c r="E201" s="15"/>
      <c r="F201" s="15"/>
      <c r="AI201" s="15"/>
      <c r="AJ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</row>
    <row r="202" spans="1:124" ht="12.75">
      <c r="A202" s="15"/>
      <c r="E202" s="15"/>
      <c r="F202" s="15"/>
      <c r="AI202" s="15"/>
      <c r="AJ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</row>
    <row r="203" spans="1:124" ht="12.75">
      <c r="A203" s="15"/>
      <c r="E203" s="15"/>
      <c r="F203" s="15"/>
      <c r="AI203" s="15"/>
      <c r="AJ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</row>
    <row r="204" spans="1:124" ht="12.75">
      <c r="A204" s="15"/>
      <c r="E204" s="15"/>
      <c r="F204" s="15"/>
      <c r="AI204" s="15"/>
      <c r="AJ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</row>
    <row r="205" spans="1:124" ht="12.75">
      <c r="A205" s="15"/>
      <c r="E205" s="15"/>
      <c r="F205" s="15"/>
      <c r="AI205" s="15"/>
      <c r="AJ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</row>
    <row r="206" spans="1:124" ht="12.75">
      <c r="A206" s="15"/>
      <c r="E206" s="15"/>
      <c r="F206" s="15"/>
      <c r="AI206" s="15"/>
      <c r="AJ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</row>
    <row r="207" spans="1:124" ht="12.75">
      <c r="A207" s="15"/>
      <c r="E207" s="15"/>
      <c r="F207" s="15"/>
      <c r="AI207" s="15"/>
      <c r="AJ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</row>
    <row r="208" spans="1:124" ht="12.75">
      <c r="A208" s="15"/>
      <c r="E208" s="15"/>
      <c r="F208" s="15"/>
      <c r="AI208" s="15"/>
      <c r="AJ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</row>
    <row r="209" spans="1:124" ht="12.75">
      <c r="A209" s="15"/>
      <c r="E209" s="15"/>
      <c r="F209" s="15"/>
      <c r="AI209" s="15"/>
      <c r="AJ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</row>
    <row r="210" spans="1:124" ht="12.75">
      <c r="A210" s="15"/>
      <c r="E210" s="15"/>
      <c r="F210" s="15"/>
      <c r="AI210" s="15"/>
      <c r="AJ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</row>
    <row r="211" spans="1:124" ht="12.75">
      <c r="A211" s="15"/>
      <c r="E211" s="15"/>
      <c r="F211" s="15"/>
      <c r="AI211" s="15"/>
      <c r="AJ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</row>
    <row r="212" spans="1:124" ht="12.75">
      <c r="A212" s="15"/>
      <c r="E212" s="15"/>
      <c r="F212" s="15"/>
      <c r="AI212" s="15"/>
      <c r="AJ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</row>
    <row r="213" spans="1:124" ht="12.75">
      <c r="A213" s="15"/>
      <c r="E213" s="15"/>
      <c r="F213" s="15"/>
      <c r="AI213" s="15"/>
      <c r="AJ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</row>
    <row r="214" spans="1:124" ht="12.75">
      <c r="A214" s="15"/>
      <c r="E214" s="15"/>
      <c r="F214" s="15"/>
      <c r="AI214" s="15"/>
      <c r="AJ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</row>
    <row r="215" spans="1:124" ht="12.75">
      <c r="A215" s="15"/>
      <c r="E215" s="15"/>
      <c r="F215" s="15"/>
      <c r="AI215" s="15"/>
      <c r="AJ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</row>
    <row r="216" spans="1:124" ht="12.75">
      <c r="A216" s="15"/>
      <c r="E216" s="15"/>
      <c r="F216" s="15"/>
      <c r="AI216" s="15"/>
      <c r="AJ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</row>
    <row r="217" spans="1:124" ht="12.75">
      <c r="A217" s="15"/>
      <c r="E217" s="15"/>
      <c r="F217" s="15"/>
      <c r="AI217" s="15"/>
      <c r="AJ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</row>
    <row r="218" spans="1:124" ht="12.75">
      <c r="A218" s="15"/>
      <c r="E218" s="15"/>
      <c r="F218" s="15"/>
      <c r="AI218" s="15"/>
      <c r="AJ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</row>
    <row r="219" spans="1:124" ht="12.75">
      <c r="A219" s="15"/>
      <c r="E219" s="15"/>
      <c r="F219" s="15"/>
      <c r="AI219" s="15"/>
      <c r="AJ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</row>
    <row r="220" spans="1:124" ht="12.75">
      <c r="A220" s="15"/>
      <c r="E220" s="15"/>
      <c r="F220" s="15"/>
      <c r="AI220" s="15"/>
      <c r="AJ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</row>
    <row r="221" spans="1:124" ht="12.75">
      <c r="A221" s="15"/>
      <c r="E221" s="15"/>
      <c r="F221" s="15"/>
      <c r="AI221" s="15"/>
      <c r="AJ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</row>
    <row r="222" spans="1:124" ht="12.75">
      <c r="A222" s="15"/>
      <c r="E222" s="15"/>
      <c r="F222" s="15"/>
      <c r="AI222" s="15"/>
      <c r="AJ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</row>
    <row r="223" spans="1:124" ht="12.75">
      <c r="A223" s="15"/>
      <c r="E223" s="15"/>
      <c r="F223" s="15"/>
      <c r="AI223" s="15"/>
      <c r="AJ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</row>
    <row r="224" spans="1:124" ht="12.75">
      <c r="A224" s="15"/>
      <c r="E224" s="15"/>
      <c r="F224" s="15"/>
      <c r="AI224" s="15"/>
      <c r="AJ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</row>
    <row r="225" spans="1:124" ht="12.75">
      <c r="A225" s="15"/>
      <c r="E225" s="15"/>
      <c r="F225" s="15"/>
      <c r="AI225" s="15"/>
      <c r="AJ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</row>
    <row r="226" spans="1:124" ht="12.75">
      <c r="A226" s="15"/>
      <c r="E226" s="15"/>
      <c r="F226" s="15"/>
      <c r="AI226" s="15"/>
      <c r="AJ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</row>
    <row r="227" spans="1:124" ht="12.75">
      <c r="A227" s="15"/>
      <c r="E227" s="15"/>
      <c r="F227" s="15"/>
      <c r="AI227" s="15"/>
      <c r="AJ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</row>
  </sheetData>
  <sheetProtection/>
  <mergeCells count="59">
    <mergeCell ref="M7:N7"/>
    <mergeCell ref="O7:P7"/>
    <mergeCell ref="AC7:AD7"/>
    <mergeCell ref="E7:F7"/>
    <mergeCell ref="G7:H7"/>
    <mergeCell ref="I7:J7"/>
    <mergeCell ref="K7:L7"/>
    <mergeCell ref="DI7:DJ7"/>
    <mergeCell ref="DA7:DB7"/>
    <mergeCell ref="DC7:DD7"/>
    <mergeCell ref="DE7:DF7"/>
    <mergeCell ref="DG7:DH7"/>
    <mergeCell ref="CS7:CT7"/>
    <mergeCell ref="CU7:CV7"/>
    <mergeCell ref="CW7:CX7"/>
    <mergeCell ref="CY7:CZ7"/>
    <mergeCell ref="CK7:CL7"/>
    <mergeCell ref="CM7:CN7"/>
    <mergeCell ref="CO7:CP7"/>
    <mergeCell ref="CQ7:CR7"/>
    <mergeCell ref="CI7:CJ7"/>
    <mergeCell ref="BU7:BV7"/>
    <mergeCell ref="BY7:BZ7"/>
    <mergeCell ref="CA7:CB7"/>
    <mergeCell ref="CC7:CD7"/>
    <mergeCell ref="CE7:CF7"/>
    <mergeCell ref="CG7:CH7"/>
    <mergeCell ref="BM7:BN7"/>
    <mergeCell ref="BO7:BP7"/>
    <mergeCell ref="BQ7:BR7"/>
    <mergeCell ref="BS7:BT7"/>
    <mergeCell ref="BE7:BF7"/>
    <mergeCell ref="BG7:BH7"/>
    <mergeCell ref="BI7:BJ7"/>
    <mergeCell ref="BK7:BL7"/>
    <mergeCell ref="A7:A8"/>
    <mergeCell ref="AK7:AL7"/>
    <mergeCell ref="AM7:AN7"/>
    <mergeCell ref="AO7:AP7"/>
    <mergeCell ref="Q7:R7"/>
    <mergeCell ref="S7:T7"/>
    <mergeCell ref="U7:V7"/>
    <mergeCell ref="W7:X7"/>
    <mergeCell ref="Y7:Z7"/>
    <mergeCell ref="AA7:AB7"/>
    <mergeCell ref="AQ7:AR7"/>
    <mergeCell ref="AE7:AF7"/>
    <mergeCell ref="AG7:AH7"/>
    <mergeCell ref="AI7:AJ7"/>
    <mergeCell ref="DK7:DL7"/>
    <mergeCell ref="DM7:DN7"/>
    <mergeCell ref="A52:A57"/>
    <mergeCell ref="DO7:DP7"/>
    <mergeCell ref="AY7:AZ7"/>
    <mergeCell ref="BA7:BB7"/>
    <mergeCell ref="BC7:BD7"/>
    <mergeCell ref="AS7:AT7"/>
    <mergeCell ref="AU7:AV7"/>
    <mergeCell ref="AW7:A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7"/>
  <sheetViews>
    <sheetView tabSelected="1" workbookViewId="0" topLeftCell="B1">
      <pane xSplit="2" ySplit="16" topLeftCell="D77" activePane="bottomRight" state="frozen"/>
      <selection pane="topLeft" activeCell="B1" sqref="B1"/>
      <selection pane="topRight" activeCell="D1" sqref="D1"/>
      <selection pane="bottomLeft" activeCell="B17" sqref="B17"/>
      <selection pane="bottomRight" activeCell="G22" sqref="G22"/>
    </sheetView>
  </sheetViews>
  <sheetFormatPr defaultColWidth="9.00390625" defaultRowHeight="12.75"/>
  <cols>
    <col min="1" max="1" width="8.25390625" style="1" customWidth="1"/>
    <col min="2" max="2" width="41.375" style="0" customWidth="1"/>
    <col min="3" max="3" width="9.75390625" style="15" customWidth="1"/>
    <col min="4" max="4" width="20.00390625" style="15" customWidth="1"/>
    <col min="5" max="5" width="9.125" style="8" customWidth="1"/>
    <col min="6" max="6" width="10.00390625" style="8" customWidth="1"/>
    <col min="7" max="8" width="9.25390625" style="8" customWidth="1"/>
    <col min="9" max="9" width="9.625" style="8" customWidth="1"/>
    <col min="10" max="10" width="9.125" style="8" customWidth="1"/>
    <col min="11" max="11" width="10.375" style="8" customWidth="1"/>
    <col min="12" max="12" width="9.375" style="8" customWidth="1"/>
    <col min="13" max="14" width="9.125" style="8" customWidth="1"/>
    <col min="15" max="15" width="10.25390625" style="15" customWidth="1"/>
    <col min="16" max="16" width="10.875" style="15" customWidth="1"/>
    <col min="17" max="17" width="10.125" style="15" customWidth="1"/>
    <col min="18" max="18" width="11.00390625" style="15" customWidth="1"/>
    <col min="19" max="20" width="9.75390625" style="15" customWidth="1"/>
    <col min="21" max="21" width="12.125" style="15" customWidth="1"/>
    <col min="22" max="16384" width="12.125" style="0" customWidth="1"/>
  </cols>
  <sheetData>
    <row r="1" spans="1:4" ht="14.25" customHeight="1">
      <c r="A1" s="49"/>
      <c r="B1" s="8"/>
      <c r="C1" s="8"/>
      <c r="D1" s="8"/>
    </row>
    <row r="2" spans="1:4" ht="14.25" customHeight="1">
      <c r="A2" s="49"/>
      <c r="B2" s="14" t="s">
        <v>24</v>
      </c>
      <c r="C2" s="8"/>
      <c r="D2" s="8"/>
    </row>
    <row r="3" spans="1:4" ht="14.25" customHeight="1">
      <c r="A3" s="49"/>
      <c r="B3" s="14" t="s">
        <v>25</v>
      </c>
      <c r="C3" s="8"/>
      <c r="D3" s="8"/>
    </row>
    <row r="4" spans="1:4" ht="14.25" customHeight="1">
      <c r="A4" s="49"/>
      <c r="B4" s="14" t="s">
        <v>26</v>
      </c>
      <c r="C4" s="8"/>
      <c r="D4" s="8"/>
    </row>
    <row r="5" spans="1:4" ht="20.25" customHeight="1">
      <c r="A5" s="53"/>
      <c r="B5" s="109" t="s">
        <v>163</v>
      </c>
      <c r="C5" s="109"/>
      <c r="D5" s="71"/>
    </row>
    <row r="6" spans="1:2" ht="13.5" thickBot="1">
      <c r="A6" s="53"/>
      <c r="B6" s="15"/>
    </row>
    <row r="7" spans="1:20" ht="52.5" customHeight="1" thickBot="1">
      <c r="A7" s="97" t="s">
        <v>0</v>
      </c>
      <c r="B7" s="110" t="s">
        <v>2</v>
      </c>
      <c r="C7" s="110" t="s">
        <v>3</v>
      </c>
      <c r="D7" s="110" t="s">
        <v>176</v>
      </c>
      <c r="E7" s="87" t="s">
        <v>139</v>
      </c>
      <c r="F7" s="88"/>
      <c r="G7" s="87" t="s">
        <v>140</v>
      </c>
      <c r="H7" s="88"/>
      <c r="I7" s="87" t="s">
        <v>141</v>
      </c>
      <c r="J7" s="88"/>
      <c r="K7" s="87" t="s">
        <v>142</v>
      </c>
      <c r="L7" s="88"/>
      <c r="M7" s="87" t="s">
        <v>143</v>
      </c>
      <c r="N7" s="88"/>
      <c r="O7" s="87" t="s">
        <v>144</v>
      </c>
      <c r="P7" s="88"/>
      <c r="Q7" s="87" t="s">
        <v>145</v>
      </c>
      <c r="R7" s="88"/>
      <c r="S7" s="107" t="s">
        <v>146</v>
      </c>
      <c r="T7" s="108"/>
    </row>
    <row r="8" spans="1:20" ht="12.75">
      <c r="A8" s="98"/>
      <c r="B8" s="111"/>
      <c r="C8" s="111"/>
      <c r="D8" s="111"/>
      <c r="E8" s="21" t="s">
        <v>164</v>
      </c>
      <c r="F8" s="21" t="s">
        <v>165</v>
      </c>
      <c r="G8" s="21" t="s">
        <v>164</v>
      </c>
      <c r="H8" s="21" t="s">
        <v>165</v>
      </c>
      <c r="I8" s="21" t="s">
        <v>164</v>
      </c>
      <c r="J8" s="21" t="s">
        <v>165</v>
      </c>
      <c r="K8" s="21" t="s">
        <v>164</v>
      </c>
      <c r="L8" s="21" t="s">
        <v>165</v>
      </c>
      <c r="M8" s="21" t="s">
        <v>164</v>
      </c>
      <c r="N8" s="21" t="s">
        <v>165</v>
      </c>
      <c r="O8" s="21" t="s">
        <v>164</v>
      </c>
      <c r="P8" s="21" t="s">
        <v>165</v>
      </c>
      <c r="Q8" s="21" t="s">
        <v>164</v>
      </c>
      <c r="R8" s="21" t="s">
        <v>165</v>
      </c>
      <c r="S8" s="21" t="s">
        <v>164</v>
      </c>
      <c r="T8" s="21" t="s">
        <v>165</v>
      </c>
    </row>
    <row r="9" spans="1:20" ht="12.75">
      <c r="A9" s="56" t="s">
        <v>28</v>
      </c>
      <c r="B9" s="16" t="s">
        <v>27</v>
      </c>
      <c r="C9" s="16"/>
      <c r="D9" s="1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57" t="s">
        <v>6</v>
      </c>
      <c r="B10" s="58" t="s">
        <v>29</v>
      </c>
      <c r="C10" s="17" t="s">
        <v>30</v>
      </c>
      <c r="D10" s="1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57" t="s">
        <v>7</v>
      </c>
      <c r="B11" s="58" t="s">
        <v>31</v>
      </c>
      <c r="C11" s="17" t="s">
        <v>5</v>
      </c>
      <c r="D11" s="1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57" t="s">
        <v>8</v>
      </c>
      <c r="B12" s="60" t="s">
        <v>32</v>
      </c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57"/>
      <c r="B13" s="60" t="s">
        <v>161</v>
      </c>
      <c r="C13" s="17"/>
      <c r="D13" s="1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2.75">
      <c r="A14" s="57" t="s">
        <v>10</v>
      </c>
      <c r="B14" s="58" t="s">
        <v>147</v>
      </c>
      <c r="C14" s="17" t="s">
        <v>4</v>
      </c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25" customHeight="1">
      <c r="A15" s="57" t="s">
        <v>11</v>
      </c>
      <c r="B15" s="58" t="s">
        <v>148</v>
      </c>
      <c r="C15" s="17" t="s">
        <v>4</v>
      </c>
      <c r="D15" s="61"/>
      <c r="E15" s="11">
        <v>206.136</v>
      </c>
      <c r="F15" s="11"/>
      <c r="G15" s="23">
        <v>127.53</v>
      </c>
      <c r="H15" s="23"/>
      <c r="I15" s="11">
        <v>126.787</v>
      </c>
      <c r="J15" s="11"/>
      <c r="K15" s="11">
        <v>63.889</v>
      </c>
      <c r="L15" s="11"/>
      <c r="M15" s="11">
        <v>64.416</v>
      </c>
      <c r="N15" s="11"/>
      <c r="O15" s="11">
        <v>143.023</v>
      </c>
      <c r="P15" s="11"/>
      <c r="Q15" s="11">
        <v>64.547</v>
      </c>
      <c r="R15" s="11"/>
      <c r="S15" s="11">
        <v>64.448</v>
      </c>
      <c r="T15" s="11"/>
    </row>
    <row r="16" spans="1:20" ht="15">
      <c r="A16" s="63" t="s">
        <v>12</v>
      </c>
      <c r="B16" s="64" t="s">
        <v>33</v>
      </c>
      <c r="C16" s="4" t="s">
        <v>4</v>
      </c>
      <c r="D16" s="61"/>
      <c r="E16" s="16"/>
      <c r="F16" s="16"/>
      <c r="G16" s="62"/>
      <c r="H16" s="6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5">
      <c r="A17" s="63"/>
      <c r="B17" s="64" t="s">
        <v>81</v>
      </c>
      <c r="C17" s="4" t="s">
        <v>4</v>
      </c>
      <c r="D17" s="61"/>
      <c r="E17" s="16">
        <v>22.904</v>
      </c>
      <c r="F17" s="16"/>
      <c r="G17" s="62">
        <v>14.17</v>
      </c>
      <c r="H17" s="62"/>
      <c r="I17" s="16">
        <v>14.087</v>
      </c>
      <c r="J17" s="16"/>
      <c r="K17" s="16">
        <v>7.099</v>
      </c>
      <c r="L17" s="16"/>
      <c r="M17" s="16">
        <v>7.157</v>
      </c>
      <c r="N17" s="16"/>
      <c r="O17" s="16">
        <v>15.891</v>
      </c>
      <c r="P17" s="16"/>
      <c r="Q17" s="16">
        <v>7.172</v>
      </c>
      <c r="R17" s="16"/>
      <c r="S17" s="16">
        <v>7.161</v>
      </c>
      <c r="T17" s="16"/>
    </row>
    <row r="18" spans="1:20" ht="14.25">
      <c r="A18" s="63"/>
      <c r="B18" s="64" t="s">
        <v>73</v>
      </c>
      <c r="C18" s="4"/>
      <c r="D18" s="66"/>
      <c r="E18" s="16"/>
      <c r="F18" s="16"/>
      <c r="G18" s="62"/>
      <c r="H18" s="6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5">
      <c r="A19" s="45"/>
      <c r="B19" s="60" t="s">
        <v>1</v>
      </c>
      <c r="C19" s="67"/>
      <c r="D19" s="6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39" customFormat="1" ht="21.75" customHeight="1">
      <c r="A20" s="37" t="s">
        <v>28</v>
      </c>
      <c r="B20" s="38" t="s">
        <v>35</v>
      </c>
      <c r="C20" s="17" t="s">
        <v>171</v>
      </c>
      <c r="D20" s="46">
        <f aca="true" t="shared" si="0" ref="D20:D51">F20+H20+J20+L20+N20+P20+R20+T20</f>
        <v>18</v>
      </c>
      <c r="E20" s="24">
        <v>18</v>
      </c>
      <c r="F20" s="24">
        <v>18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7.25" customHeight="1">
      <c r="A21" s="40"/>
      <c r="B21" s="7"/>
      <c r="C21" s="4" t="s">
        <v>37</v>
      </c>
      <c r="D21" s="47">
        <f t="shared" si="0"/>
        <v>24.867</v>
      </c>
      <c r="E21" s="23">
        <v>16.2</v>
      </c>
      <c r="F21" s="23">
        <v>24.867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">
      <c r="A22" s="41" t="s">
        <v>8</v>
      </c>
      <c r="B22" s="7" t="s">
        <v>76</v>
      </c>
      <c r="C22" s="4" t="s">
        <v>5</v>
      </c>
      <c r="D22" s="46">
        <f t="shared" si="0"/>
        <v>83.5</v>
      </c>
      <c r="E22" s="24"/>
      <c r="F22" s="24">
        <v>10</v>
      </c>
      <c r="G22" s="24"/>
      <c r="H22" s="24">
        <v>1</v>
      </c>
      <c r="I22" s="24"/>
      <c r="J22" s="24"/>
      <c r="K22" s="24">
        <v>41</v>
      </c>
      <c r="L22" s="24">
        <v>55</v>
      </c>
      <c r="M22" s="24"/>
      <c r="N22" s="24">
        <v>17.5</v>
      </c>
      <c r="O22" s="24"/>
      <c r="P22" s="24"/>
      <c r="Q22" s="24"/>
      <c r="R22" s="24"/>
      <c r="S22" s="24"/>
      <c r="T22" s="24"/>
    </row>
    <row r="23" spans="1:20" ht="15">
      <c r="A23" s="40"/>
      <c r="B23" s="7"/>
      <c r="C23" s="4" t="s">
        <v>37</v>
      </c>
      <c r="D23" s="47">
        <f t="shared" si="0"/>
        <v>31.509</v>
      </c>
      <c r="E23" s="24"/>
      <c r="F23" s="23">
        <v>5.645</v>
      </c>
      <c r="G23" s="24"/>
      <c r="H23" s="23">
        <v>0.701</v>
      </c>
      <c r="I23" s="24"/>
      <c r="J23" s="24"/>
      <c r="K23" s="23">
        <v>20.09</v>
      </c>
      <c r="L23" s="23">
        <v>18.008</v>
      </c>
      <c r="M23" s="24"/>
      <c r="N23" s="23">
        <v>7.155</v>
      </c>
      <c r="O23" s="24"/>
      <c r="P23" s="24"/>
      <c r="Q23" s="24"/>
      <c r="R23" s="24"/>
      <c r="S23" s="24"/>
      <c r="T23" s="24"/>
    </row>
    <row r="24" spans="1:20" ht="15">
      <c r="A24" s="41" t="s">
        <v>9</v>
      </c>
      <c r="B24" s="5" t="s">
        <v>151</v>
      </c>
      <c r="C24" s="2" t="s">
        <v>5</v>
      </c>
      <c r="D24" s="46">
        <f t="shared" si="0"/>
        <v>110</v>
      </c>
      <c r="E24" s="24"/>
      <c r="F24" s="24"/>
      <c r="G24" s="24"/>
      <c r="H24" s="24"/>
      <c r="I24" s="24">
        <v>12</v>
      </c>
      <c r="J24" s="24">
        <v>21</v>
      </c>
      <c r="K24" s="24"/>
      <c r="L24" s="24"/>
      <c r="M24" s="24">
        <v>22</v>
      </c>
      <c r="N24" s="24">
        <v>16</v>
      </c>
      <c r="O24" s="24">
        <v>40</v>
      </c>
      <c r="P24" s="24">
        <v>73</v>
      </c>
      <c r="Q24" s="24"/>
      <c r="R24" s="24"/>
      <c r="S24" s="24"/>
      <c r="T24" s="24"/>
    </row>
    <row r="25" spans="1:20" ht="15">
      <c r="A25" s="40"/>
      <c r="B25" s="6"/>
      <c r="C25" s="3" t="s">
        <v>37</v>
      </c>
      <c r="D25" s="47">
        <f t="shared" si="0"/>
        <v>93.383</v>
      </c>
      <c r="E25" s="24"/>
      <c r="F25" s="24"/>
      <c r="G25" s="24"/>
      <c r="H25" s="24"/>
      <c r="I25" s="23">
        <v>10.2</v>
      </c>
      <c r="J25" s="23">
        <v>16.91</v>
      </c>
      <c r="K25" s="24"/>
      <c r="L25" s="24"/>
      <c r="M25" s="23">
        <v>18.7</v>
      </c>
      <c r="N25" s="23">
        <v>15.094</v>
      </c>
      <c r="O25" s="23">
        <v>34</v>
      </c>
      <c r="P25" s="23">
        <v>61.379</v>
      </c>
      <c r="Q25" s="24"/>
      <c r="R25" s="24"/>
      <c r="S25" s="24"/>
      <c r="T25" s="24"/>
    </row>
    <row r="26" spans="1:20" ht="15">
      <c r="A26" s="41" t="s">
        <v>13</v>
      </c>
      <c r="B26" s="5" t="s">
        <v>154</v>
      </c>
      <c r="C26" s="2" t="s">
        <v>5</v>
      </c>
      <c r="D26" s="46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">
      <c r="A27" s="40"/>
      <c r="B27" s="6"/>
      <c r="C27" s="3" t="s">
        <v>37</v>
      </c>
      <c r="D27" s="47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">
      <c r="A28" s="41" t="s">
        <v>14</v>
      </c>
      <c r="B28" s="5" t="s">
        <v>39</v>
      </c>
      <c r="C28" s="2" t="s">
        <v>38</v>
      </c>
      <c r="D28" s="46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">
      <c r="A29" s="40"/>
      <c r="B29" s="6" t="s">
        <v>40</v>
      </c>
      <c r="C29" s="3" t="s">
        <v>37</v>
      </c>
      <c r="D29" s="47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">
      <c r="A30" s="41" t="s">
        <v>15</v>
      </c>
      <c r="B30" s="5" t="s">
        <v>159</v>
      </c>
      <c r="C30" s="2" t="s">
        <v>5</v>
      </c>
      <c r="D30" s="46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5">
      <c r="A31" s="40"/>
      <c r="B31" s="6"/>
      <c r="C31" s="3" t="s">
        <v>37</v>
      </c>
      <c r="D31" s="47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">
      <c r="A32" s="41" t="s">
        <v>13</v>
      </c>
      <c r="B32" s="5" t="s">
        <v>41</v>
      </c>
      <c r="C32" s="2" t="s">
        <v>42</v>
      </c>
      <c r="D32" s="46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5">
      <c r="A33" s="40"/>
      <c r="B33" s="6"/>
      <c r="C33" s="3" t="s">
        <v>37</v>
      </c>
      <c r="D33" s="47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">
      <c r="A34" s="41" t="s">
        <v>14</v>
      </c>
      <c r="B34" s="5" t="s">
        <v>43</v>
      </c>
      <c r="C34" s="2" t="s">
        <v>36</v>
      </c>
      <c r="D34" s="46">
        <f t="shared" si="0"/>
        <v>102</v>
      </c>
      <c r="E34" s="24">
        <v>3</v>
      </c>
      <c r="F34" s="24">
        <v>34</v>
      </c>
      <c r="G34" s="24"/>
      <c r="H34" s="24"/>
      <c r="I34" s="24"/>
      <c r="J34" s="24"/>
      <c r="K34" s="24"/>
      <c r="L34" s="24"/>
      <c r="M34" s="24"/>
      <c r="N34" s="24">
        <v>48</v>
      </c>
      <c r="O34" s="24"/>
      <c r="P34" s="24"/>
      <c r="Q34" s="24"/>
      <c r="R34" s="24"/>
      <c r="S34" s="24"/>
      <c r="T34" s="24">
        <v>20</v>
      </c>
    </row>
    <row r="35" spans="1:20" ht="15">
      <c r="A35" s="40"/>
      <c r="B35" s="6"/>
      <c r="C35" s="3" t="s">
        <v>37</v>
      </c>
      <c r="D35" s="47">
        <f t="shared" si="0"/>
        <v>50.077</v>
      </c>
      <c r="E35" s="23">
        <v>2.01</v>
      </c>
      <c r="F35" s="23">
        <v>16.725</v>
      </c>
      <c r="G35" s="24"/>
      <c r="H35" s="24"/>
      <c r="I35" s="24"/>
      <c r="J35" s="24"/>
      <c r="K35" s="24"/>
      <c r="L35" s="24"/>
      <c r="M35" s="24"/>
      <c r="N35" s="23">
        <v>23.43</v>
      </c>
      <c r="O35" s="24"/>
      <c r="P35" s="24"/>
      <c r="Q35" s="24"/>
      <c r="R35" s="24"/>
      <c r="S35" s="24"/>
      <c r="T35" s="23">
        <v>9.922</v>
      </c>
    </row>
    <row r="36" spans="1:20" ht="15">
      <c r="A36" s="41" t="s">
        <v>15</v>
      </c>
      <c r="B36" s="5" t="s">
        <v>44</v>
      </c>
      <c r="C36" s="2" t="s">
        <v>5</v>
      </c>
      <c r="D36" s="46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5">
      <c r="A37" s="40"/>
      <c r="B37" s="6"/>
      <c r="C37" s="3" t="s">
        <v>37</v>
      </c>
      <c r="D37" s="47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">
      <c r="A38" s="41" t="s">
        <v>16</v>
      </c>
      <c r="B38" s="5" t="s">
        <v>45</v>
      </c>
      <c r="C38" s="2" t="s">
        <v>42</v>
      </c>
      <c r="D38" s="46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">
      <c r="A39" s="40"/>
      <c r="B39" s="6"/>
      <c r="C39" s="3" t="s">
        <v>37</v>
      </c>
      <c r="D39" s="47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">
      <c r="A40" s="41" t="s">
        <v>17</v>
      </c>
      <c r="B40" s="5" t="s">
        <v>46</v>
      </c>
      <c r="C40" s="2" t="s">
        <v>75</v>
      </c>
      <c r="D40" s="46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">
      <c r="A41" s="40"/>
      <c r="B41" s="6"/>
      <c r="C41" s="3" t="s">
        <v>37</v>
      </c>
      <c r="D41" s="47">
        <f t="shared" si="0"/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5">
      <c r="A42" s="41" t="s">
        <v>18</v>
      </c>
      <c r="B42" s="5" t="s">
        <v>155</v>
      </c>
      <c r="C42" s="2" t="s">
        <v>42</v>
      </c>
      <c r="D42" s="46">
        <f t="shared" si="0"/>
        <v>4</v>
      </c>
      <c r="E42" s="24"/>
      <c r="F42" s="24"/>
      <c r="G42" s="24"/>
      <c r="H42" s="24">
        <v>1</v>
      </c>
      <c r="I42" s="24"/>
      <c r="J42" s="24"/>
      <c r="K42" s="24">
        <v>1</v>
      </c>
      <c r="L42" s="24">
        <v>2</v>
      </c>
      <c r="M42" s="24"/>
      <c r="N42" s="24"/>
      <c r="O42" s="24"/>
      <c r="P42" s="24"/>
      <c r="Q42" s="24"/>
      <c r="R42" s="24"/>
      <c r="S42" s="24"/>
      <c r="T42" s="24">
        <v>1</v>
      </c>
    </row>
    <row r="43" spans="1:20" ht="15">
      <c r="A43" s="40"/>
      <c r="B43" s="6"/>
      <c r="C43" s="3" t="s">
        <v>37</v>
      </c>
      <c r="D43" s="47">
        <f t="shared" si="0"/>
        <v>16.817</v>
      </c>
      <c r="E43" s="24"/>
      <c r="F43" s="24"/>
      <c r="G43" s="24"/>
      <c r="H43" s="23">
        <v>0.669</v>
      </c>
      <c r="I43" s="24"/>
      <c r="J43" s="24"/>
      <c r="K43" s="23">
        <v>5.5</v>
      </c>
      <c r="L43" s="23">
        <v>8.519</v>
      </c>
      <c r="M43" s="24"/>
      <c r="N43" s="24"/>
      <c r="O43" s="24"/>
      <c r="P43" s="24"/>
      <c r="Q43" s="24"/>
      <c r="R43" s="24"/>
      <c r="S43" s="24"/>
      <c r="T43" s="23">
        <v>7.629</v>
      </c>
    </row>
    <row r="44" spans="1:20" ht="15">
      <c r="A44" s="41" t="s">
        <v>19</v>
      </c>
      <c r="B44" s="5" t="s">
        <v>47</v>
      </c>
      <c r="C44" s="2" t="s">
        <v>42</v>
      </c>
      <c r="D44" s="46">
        <f t="shared" si="0"/>
        <v>9</v>
      </c>
      <c r="E44" s="24">
        <v>2</v>
      </c>
      <c r="F44" s="24">
        <v>2</v>
      </c>
      <c r="G44" s="24">
        <v>1</v>
      </c>
      <c r="H44" s="24">
        <v>1</v>
      </c>
      <c r="I44" s="24">
        <v>1</v>
      </c>
      <c r="J44" s="24"/>
      <c r="K44" s="24">
        <v>1</v>
      </c>
      <c r="L44" s="24">
        <v>1</v>
      </c>
      <c r="M44" s="24">
        <v>1</v>
      </c>
      <c r="N44" s="24">
        <v>1</v>
      </c>
      <c r="O44" s="24">
        <v>1</v>
      </c>
      <c r="P44" s="24">
        <v>1</v>
      </c>
      <c r="Q44" s="24">
        <v>2</v>
      </c>
      <c r="R44" s="24">
        <v>2</v>
      </c>
      <c r="S44" s="24">
        <v>1</v>
      </c>
      <c r="T44" s="24">
        <v>1</v>
      </c>
    </row>
    <row r="45" spans="1:20" ht="15">
      <c r="A45" s="40"/>
      <c r="B45" s="6"/>
      <c r="C45" s="3" t="s">
        <v>37</v>
      </c>
      <c r="D45" s="47">
        <f t="shared" si="0"/>
        <v>428.12199999999996</v>
      </c>
      <c r="E45" s="23">
        <v>120</v>
      </c>
      <c r="F45" s="23">
        <v>110.06</v>
      </c>
      <c r="G45" s="23">
        <v>60</v>
      </c>
      <c r="H45" s="23">
        <v>52.838</v>
      </c>
      <c r="I45" s="23">
        <v>60</v>
      </c>
      <c r="J45" s="23"/>
      <c r="K45" s="23">
        <v>35</v>
      </c>
      <c r="L45" s="23">
        <v>34.012</v>
      </c>
      <c r="M45" s="23">
        <v>35</v>
      </c>
      <c r="N45" s="23">
        <v>34.299</v>
      </c>
      <c r="O45" s="23">
        <v>60</v>
      </c>
      <c r="P45" s="23">
        <v>68.902</v>
      </c>
      <c r="Q45" s="23">
        <v>70</v>
      </c>
      <c r="R45" s="23">
        <v>85.289</v>
      </c>
      <c r="S45" s="23">
        <v>35</v>
      </c>
      <c r="T45" s="23">
        <v>42.722</v>
      </c>
    </row>
    <row r="46" spans="1:20" ht="15">
      <c r="A46" s="41" t="s">
        <v>20</v>
      </c>
      <c r="B46" s="5" t="s">
        <v>48</v>
      </c>
      <c r="C46" s="2" t="s">
        <v>42</v>
      </c>
      <c r="D46" s="46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5">
      <c r="A47" s="40"/>
      <c r="B47" s="6" t="s">
        <v>49</v>
      </c>
      <c r="C47" s="3" t="s">
        <v>37</v>
      </c>
      <c r="D47" s="47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5">
      <c r="A48" s="42"/>
      <c r="B48" s="43" t="s">
        <v>160</v>
      </c>
      <c r="C48" s="2" t="s">
        <v>5</v>
      </c>
      <c r="D48" s="46">
        <f t="shared" si="0"/>
        <v>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5">
      <c r="A49" s="42"/>
      <c r="B49" s="43"/>
      <c r="C49" s="3" t="s">
        <v>37</v>
      </c>
      <c r="D49" s="47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">
      <c r="A50" s="41" t="s">
        <v>21</v>
      </c>
      <c r="B50" s="5" t="s">
        <v>50</v>
      </c>
      <c r="C50" s="2" t="s">
        <v>36</v>
      </c>
      <c r="D50" s="46">
        <f t="shared" si="0"/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5">
      <c r="A51" s="40"/>
      <c r="B51" s="6"/>
      <c r="C51" s="3" t="s">
        <v>37</v>
      </c>
      <c r="D51" s="47">
        <f t="shared" si="0"/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">
      <c r="A52" s="89" t="s">
        <v>22</v>
      </c>
      <c r="B52" s="5" t="s">
        <v>157</v>
      </c>
      <c r="C52" s="2" t="s">
        <v>166</v>
      </c>
      <c r="D52" s="46">
        <f aca="true" t="shared" si="1" ref="D52:D84">F52+H52+J52+L52+N52+P52+R52+T52</f>
        <v>1.4</v>
      </c>
      <c r="E52" s="24"/>
      <c r="F52" s="24">
        <v>0.7</v>
      </c>
      <c r="G52" s="24"/>
      <c r="H52" s="24"/>
      <c r="I52" s="24"/>
      <c r="J52" s="24"/>
      <c r="K52" s="24"/>
      <c r="L52" s="24"/>
      <c r="M52" s="24"/>
      <c r="N52" s="24"/>
      <c r="O52" s="24"/>
      <c r="P52" s="24">
        <v>0.7</v>
      </c>
      <c r="Q52" s="24"/>
      <c r="R52" s="24"/>
      <c r="S52" s="24"/>
      <c r="T52" s="24"/>
    </row>
    <row r="53" spans="1:20" ht="15">
      <c r="A53" s="90"/>
      <c r="B53" s="6"/>
      <c r="C53" s="3" t="s">
        <v>37</v>
      </c>
      <c r="D53" s="47">
        <f t="shared" si="1"/>
        <v>5.496</v>
      </c>
      <c r="E53" s="24"/>
      <c r="F53" s="23">
        <v>2.748</v>
      </c>
      <c r="G53" s="24"/>
      <c r="H53" s="24"/>
      <c r="I53" s="24"/>
      <c r="J53" s="24"/>
      <c r="K53" s="24"/>
      <c r="L53" s="24"/>
      <c r="M53" s="24"/>
      <c r="N53" s="24"/>
      <c r="O53" s="24"/>
      <c r="P53" s="23">
        <v>2.748</v>
      </c>
      <c r="Q53" s="24"/>
      <c r="R53" s="24"/>
      <c r="S53" s="24"/>
      <c r="T53" s="24"/>
    </row>
    <row r="54" spans="1:20" ht="15">
      <c r="A54" s="90"/>
      <c r="B54" s="6" t="s">
        <v>168</v>
      </c>
      <c r="C54" s="13" t="s">
        <v>42</v>
      </c>
      <c r="D54" s="46">
        <f t="shared" si="1"/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5">
      <c r="A55" s="90"/>
      <c r="B55" s="43"/>
      <c r="C55" s="3" t="s">
        <v>37</v>
      </c>
      <c r="D55" s="47">
        <f t="shared" si="1"/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5">
      <c r="A56" s="90"/>
      <c r="B56" s="43" t="s">
        <v>169</v>
      </c>
      <c r="C56" s="13" t="s">
        <v>42</v>
      </c>
      <c r="D56" s="46">
        <f t="shared" si="1"/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5">
      <c r="A57" s="91"/>
      <c r="B57" s="43"/>
      <c r="C57" s="3" t="s">
        <v>37</v>
      </c>
      <c r="D57" s="47">
        <f t="shared" si="1"/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">
      <c r="A58" s="41" t="s">
        <v>23</v>
      </c>
      <c r="B58" s="5" t="s">
        <v>74</v>
      </c>
      <c r="C58" s="2" t="s">
        <v>42</v>
      </c>
      <c r="D58" s="46">
        <f t="shared" si="1"/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5">
      <c r="A59" s="40"/>
      <c r="B59" s="6" t="s">
        <v>51</v>
      </c>
      <c r="C59" s="3" t="s">
        <v>37</v>
      </c>
      <c r="D59" s="47">
        <f t="shared" si="1"/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5">
      <c r="A60" s="41" t="s">
        <v>34</v>
      </c>
      <c r="B60" s="5" t="s">
        <v>52</v>
      </c>
      <c r="C60" s="2" t="s">
        <v>53</v>
      </c>
      <c r="D60" s="46">
        <f t="shared" si="1"/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5">
      <c r="A61" s="40"/>
      <c r="B61" s="6"/>
      <c r="C61" s="3" t="s">
        <v>37</v>
      </c>
      <c r="D61" s="47">
        <f t="shared" si="1"/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5">
      <c r="A62" s="41" t="s">
        <v>54</v>
      </c>
      <c r="B62" s="5" t="s">
        <v>55</v>
      </c>
      <c r="C62" s="2" t="s">
        <v>53</v>
      </c>
      <c r="D62" s="46">
        <f t="shared" si="1"/>
        <v>242</v>
      </c>
      <c r="E62" s="24"/>
      <c r="F62" s="24">
        <v>39</v>
      </c>
      <c r="G62" s="24"/>
      <c r="H62" s="24"/>
      <c r="I62" s="24"/>
      <c r="J62" s="24">
        <v>134</v>
      </c>
      <c r="K62" s="24"/>
      <c r="L62" s="24"/>
      <c r="M62" s="24"/>
      <c r="N62" s="24">
        <v>28</v>
      </c>
      <c r="O62" s="24"/>
      <c r="P62" s="24">
        <v>17</v>
      </c>
      <c r="Q62" s="24"/>
      <c r="R62" s="24">
        <v>9</v>
      </c>
      <c r="S62" s="24"/>
      <c r="T62" s="24">
        <v>15</v>
      </c>
    </row>
    <row r="63" spans="1:20" ht="15">
      <c r="A63" s="40"/>
      <c r="B63" s="6"/>
      <c r="C63" s="3" t="s">
        <v>37</v>
      </c>
      <c r="D63" s="47">
        <f t="shared" si="1"/>
        <v>195.119</v>
      </c>
      <c r="E63" s="24"/>
      <c r="F63" s="23">
        <v>29.625</v>
      </c>
      <c r="G63" s="24"/>
      <c r="H63" s="24"/>
      <c r="I63" s="24"/>
      <c r="J63" s="23">
        <v>111.341</v>
      </c>
      <c r="K63" s="24"/>
      <c r="L63" s="24"/>
      <c r="M63" s="24"/>
      <c r="N63" s="23">
        <v>23.842</v>
      </c>
      <c r="O63" s="24"/>
      <c r="P63" s="23">
        <v>16.098</v>
      </c>
      <c r="Q63" s="24"/>
      <c r="R63" s="23">
        <v>6.338</v>
      </c>
      <c r="S63" s="24"/>
      <c r="T63" s="23">
        <v>7.875</v>
      </c>
    </row>
    <row r="64" spans="1:20" ht="15">
      <c r="A64" s="41" t="s">
        <v>57</v>
      </c>
      <c r="B64" s="5" t="s">
        <v>56</v>
      </c>
      <c r="C64" s="2" t="s">
        <v>53</v>
      </c>
      <c r="D64" s="46">
        <f t="shared" si="1"/>
        <v>150</v>
      </c>
      <c r="E64" s="24"/>
      <c r="F64" s="24">
        <v>2</v>
      </c>
      <c r="G64" s="24">
        <v>50</v>
      </c>
      <c r="H64" s="24"/>
      <c r="I64" s="31">
        <v>62.5</v>
      </c>
      <c r="J64" s="31">
        <v>6</v>
      </c>
      <c r="K64" s="24"/>
      <c r="L64" s="24">
        <v>0</v>
      </c>
      <c r="M64" s="24"/>
      <c r="N64" s="24">
        <v>50</v>
      </c>
      <c r="O64" s="31">
        <v>62.5</v>
      </c>
      <c r="P64" s="31">
        <v>92</v>
      </c>
      <c r="Q64" s="24"/>
      <c r="R64" s="24">
        <v>0</v>
      </c>
      <c r="S64" s="24"/>
      <c r="T64" s="24"/>
    </row>
    <row r="65" spans="1:20" ht="15">
      <c r="A65" s="40"/>
      <c r="B65" s="6"/>
      <c r="C65" s="3" t="s">
        <v>37</v>
      </c>
      <c r="D65" s="47">
        <f t="shared" si="1"/>
        <v>134.319</v>
      </c>
      <c r="E65" s="24"/>
      <c r="F65" s="23">
        <v>0.789</v>
      </c>
      <c r="G65" s="23">
        <v>51</v>
      </c>
      <c r="H65" s="23"/>
      <c r="I65" s="23">
        <v>63.75</v>
      </c>
      <c r="J65" s="23">
        <v>6.335</v>
      </c>
      <c r="K65" s="24"/>
      <c r="L65" s="23">
        <v>0.161</v>
      </c>
      <c r="M65" s="24"/>
      <c r="N65" s="23">
        <v>45.592</v>
      </c>
      <c r="O65" s="23">
        <v>63.75</v>
      </c>
      <c r="P65" s="23">
        <v>81.215</v>
      </c>
      <c r="Q65" s="24"/>
      <c r="R65" s="23">
        <v>0.227</v>
      </c>
      <c r="S65" s="24"/>
      <c r="T65" s="24"/>
    </row>
    <row r="66" spans="1:20" ht="15">
      <c r="A66" s="41" t="s">
        <v>59</v>
      </c>
      <c r="B66" s="5" t="s">
        <v>58</v>
      </c>
      <c r="C66" s="2" t="s">
        <v>53</v>
      </c>
      <c r="D66" s="46">
        <f t="shared" si="1"/>
        <v>2</v>
      </c>
      <c r="E66" s="24"/>
      <c r="F66" s="24">
        <v>1</v>
      </c>
      <c r="G66" s="24"/>
      <c r="H66" s="24"/>
      <c r="I66" s="24"/>
      <c r="J66" s="31">
        <v>1</v>
      </c>
      <c r="K66" s="24"/>
      <c r="L66" s="24"/>
      <c r="M66" s="24"/>
      <c r="N66" s="24"/>
      <c r="O66" s="24"/>
      <c r="P66" s="24">
        <v>0</v>
      </c>
      <c r="Q66" s="24"/>
      <c r="R66" s="24"/>
      <c r="S66" s="24"/>
      <c r="T66" s="24"/>
    </row>
    <row r="67" spans="1:20" ht="15">
      <c r="A67" s="40"/>
      <c r="B67" s="6"/>
      <c r="C67" s="3" t="s">
        <v>37</v>
      </c>
      <c r="D67" s="47">
        <f t="shared" si="1"/>
        <v>3.313</v>
      </c>
      <c r="E67" s="24"/>
      <c r="F67" s="23">
        <v>1.302</v>
      </c>
      <c r="G67" s="24"/>
      <c r="H67" s="24"/>
      <c r="I67" s="24"/>
      <c r="J67" s="23">
        <v>1.302</v>
      </c>
      <c r="K67" s="24"/>
      <c r="L67" s="24"/>
      <c r="M67" s="24"/>
      <c r="N67" s="24"/>
      <c r="O67" s="24"/>
      <c r="P67" s="23">
        <v>0.709</v>
      </c>
      <c r="Q67" s="24"/>
      <c r="R67" s="24"/>
      <c r="S67" s="24"/>
      <c r="T67" s="24"/>
    </row>
    <row r="68" spans="1:20" ht="15">
      <c r="A68" s="41" t="s">
        <v>60</v>
      </c>
      <c r="B68" s="5" t="s">
        <v>62</v>
      </c>
      <c r="C68" s="2" t="s">
        <v>42</v>
      </c>
      <c r="D68" s="46">
        <f t="shared" si="1"/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5">
      <c r="A69" s="40"/>
      <c r="B69" s="6"/>
      <c r="C69" s="3" t="s">
        <v>37</v>
      </c>
      <c r="D69" s="47">
        <f t="shared" si="1"/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25.5" customHeight="1">
      <c r="A70" s="41" t="s">
        <v>61</v>
      </c>
      <c r="B70" s="5" t="s">
        <v>64</v>
      </c>
      <c r="C70" s="2" t="s">
        <v>42</v>
      </c>
      <c r="D70" s="46">
        <f t="shared" si="1"/>
        <v>49</v>
      </c>
      <c r="E70" s="24"/>
      <c r="F70" s="24">
        <v>13</v>
      </c>
      <c r="G70" s="24"/>
      <c r="H70" s="24"/>
      <c r="I70" s="24"/>
      <c r="J70" s="24">
        <v>16</v>
      </c>
      <c r="K70" s="24">
        <v>1</v>
      </c>
      <c r="L70" s="24"/>
      <c r="M70" s="24">
        <v>32</v>
      </c>
      <c r="N70" s="24">
        <v>8</v>
      </c>
      <c r="O70" s="24"/>
      <c r="P70" s="24">
        <v>8</v>
      </c>
      <c r="Q70" s="24"/>
      <c r="R70" s="24">
        <v>4</v>
      </c>
      <c r="S70" s="24"/>
      <c r="T70" s="24"/>
    </row>
    <row r="71" spans="1:20" ht="25.5" customHeight="1">
      <c r="A71" s="40"/>
      <c r="B71" s="6"/>
      <c r="C71" s="3" t="s">
        <v>37</v>
      </c>
      <c r="D71" s="47">
        <f t="shared" si="1"/>
        <v>14.690000000000001</v>
      </c>
      <c r="E71" s="19"/>
      <c r="F71" s="23">
        <v>3.6710000000000003</v>
      </c>
      <c r="G71" s="19"/>
      <c r="H71" s="19"/>
      <c r="I71" s="19"/>
      <c r="J71" s="23">
        <v>5.237</v>
      </c>
      <c r="K71" s="23">
        <v>2.52</v>
      </c>
      <c r="L71" s="23"/>
      <c r="M71" s="23">
        <v>19.2</v>
      </c>
      <c r="N71" s="23">
        <v>2.299</v>
      </c>
      <c r="O71" s="19"/>
      <c r="P71" s="23">
        <v>2.489</v>
      </c>
      <c r="Q71" s="19"/>
      <c r="R71" s="23">
        <v>0.994</v>
      </c>
      <c r="S71" s="19"/>
      <c r="T71" s="19"/>
    </row>
    <row r="72" spans="1:20" ht="15">
      <c r="A72" s="41" t="s">
        <v>63</v>
      </c>
      <c r="B72" s="5" t="s">
        <v>66</v>
      </c>
      <c r="C72" s="2" t="s">
        <v>53</v>
      </c>
      <c r="D72" s="46">
        <f t="shared" si="1"/>
        <v>100</v>
      </c>
      <c r="E72" s="24"/>
      <c r="F72" s="24"/>
      <c r="G72" s="24"/>
      <c r="H72" s="24"/>
      <c r="I72" s="24"/>
      <c r="J72" s="24">
        <v>100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5">
      <c r="A73" s="40"/>
      <c r="B73" s="6"/>
      <c r="C73" s="3" t="s">
        <v>37</v>
      </c>
      <c r="D73" s="47">
        <f t="shared" si="1"/>
        <v>9.209</v>
      </c>
      <c r="E73" s="19"/>
      <c r="F73" s="19"/>
      <c r="G73" s="19"/>
      <c r="H73" s="19"/>
      <c r="I73" s="19"/>
      <c r="J73" s="23">
        <v>9.209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5">
      <c r="A74" s="41" t="s">
        <v>65</v>
      </c>
      <c r="B74" s="5" t="s">
        <v>68</v>
      </c>
      <c r="C74" s="2" t="s">
        <v>42</v>
      </c>
      <c r="D74" s="46">
        <f t="shared" si="1"/>
        <v>5</v>
      </c>
      <c r="E74" s="24"/>
      <c r="F74" s="24"/>
      <c r="G74" s="24"/>
      <c r="H74" s="24"/>
      <c r="I74" s="24"/>
      <c r="J74" s="24">
        <v>5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5">
      <c r="A75" s="40"/>
      <c r="B75" s="6" t="s">
        <v>69</v>
      </c>
      <c r="C75" s="3" t="s">
        <v>37</v>
      </c>
      <c r="D75" s="47">
        <f t="shared" si="1"/>
        <v>0.636</v>
      </c>
      <c r="E75" s="24"/>
      <c r="F75" s="24"/>
      <c r="G75" s="24"/>
      <c r="H75" s="24"/>
      <c r="I75" s="24"/>
      <c r="J75" s="23">
        <v>0.636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5">
      <c r="A76" s="41" t="s">
        <v>67</v>
      </c>
      <c r="B76" s="5" t="s">
        <v>153</v>
      </c>
      <c r="C76" s="2" t="s">
        <v>42</v>
      </c>
      <c r="D76" s="46">
        <f t="shared" si="1"/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5.75" thickBot="1">
      <c r="A77" s="40"/>
      <c r="B77" s="43" t="s">
        <v>156</v>
      </c>
      <c r="C77" s="3" t="s">
        <v>37</v>
      </c>
      <c r="D77" s="47">
        <f t="shared" si="1"/>
        <v>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5">
      <c r="A78" s="40"/>
      <c r="B78" s="103" t="s">
        <v>170</v>
      </c>
      <c r="C78" s="34" t="s">
        <v>42</v>
      </c>
      <c r="D78" s="46">
        <f t="shared" si="1"/>
        <v>0</v>
      </c>
      <c r="E78" s="24"/>
      <c r="F78" s="24"/>
      <c r="G78" s="24">
        <v>45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>
        <v>42</v>
      </c>
      <c r="T78" s="24"/>
    </row>
    <row r="79" spans="1:20" ht="15.75" thickBot="1">
      <c r="A79" s="40"/>
      <c r="B79" s="104"/>
      <c r="C79" s="34" t="s">
        <v>37</v>
      </c>
      <c r="D79" s="47">
        <f t="shared" si="1"/>
        <v>0</v>
      </c>
      <c r="E79" s="24"/>
      <c r="F79" s="24"/>
      <c r="G79" s="23">
        <v>31.725</v>
      </c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3">
        <v>29.61</v>
      </c>
      <c r="T79" s="23"/>
    </row>
    <row r="80" spans="1:20" ht="15">
      <c r="A80" s="40" t="s">
        <v>70</v>
      </c>
      <c r="B80" s="6" t="s">
        <v>77</v>
      </c>
      <c r="C80" s="3" t="s">
        <v>5</v>
      </c>
      <c r="D80" s="46">
        <f t="shared" si="1"/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5">
      <c r="A81" s="40"/>
      <c r="B81" s="6" t="s">
        <v>78</v>
      </c>
      <c r="C81" s="3" t="s">
        <v>79</v>
      </c>
      <c r="D81" s="47">
        <f t="shared" si="1"/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5">
      <c r="A82" s="44" t="s">
        <v>71</v>
      </c>
      <c r="B82" s="7" t="s">
        <v>72</v>
      </c>
      <c r="C82" s="4" t="s">
        <v>37</v>
      </c>
      <c r="D82" s="46">
        <f t="shared" si="1"/>
        <v>8.883</v>
      </c>
      <c r="E82" s="24"/>
      <c r="F82" s="23">
        <v>0.592</v>
      </c>
      <c r="G82" s="24"/>
      <c r="H82" s="24"/>
      <c r="I82" s="24"/>
      <c r="J82" s="24"/>
      <c r="K82" s="24"/>
      <c r="L82" s="24"/>
      <c r="M82" s="24"/>
      <c r="N82" s="23">
        <v>3.147</v>
      </c>
      <c r="O82" s="24"/>
      <c r="P82" s="23">
        <v>3.858</v>
      </c>
      <c r="Q82" s="24"/>
      <c r="R82" s="24"/>
      <c r="S82" s="24"/>
      <c r="T82" s="23">
        <v>1.286</v>
      </c>
    </row>
    <row r="83" spans="1:20" ht="12.75" customHeight="1">
      <c r="A83" s="44" t="s">
        <v>80</v>
      </c>
      <c r="B83" s="105" t="s">
        <v>149</v>
      </c>
      <c r="C83" s="4" t="s">
        <v>150</v>
      </c>
      <c r="D83" s="47">
        <f t="shared" si="1"/>
        <v>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5">
      <c r="A84" s="44"/>
      <c r="B84" s="106"/>
      <c r="C84" s="4" t="s">
        <v>37</v>
      </c>
      <c r="D84" s="47">
        <f t="shared" si="1"/>
        <v>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5">
      <c r="A85" s="45"/>
      <c r="B85" s="12" t="s">
        <v>73</v>
      </c>
      <c r="C85" s="7"/>
      <c r="D85" s="48">
        <f>D21+D23+D25+D27+D29+D31+D33+D35+D37+D39+D41+D43+D45+D47+D49+D51+D53+D55+D57+D59+D61+D63+D65+D67+D69+D71+D73+D75+D77+D79+D81+D82+D84</f>
        <v>1016.4399999999999</v>
      </c>
      <c r="E85" s="76">
        <f aca="true" t="shared" si="2" ref="E85:P85">E21+E23+E25+E27+E29+E31+E33+E35+E37+E39+E41+E43+E45+E47+E51+E53+E59+E61+E63+E65+E67+E69+E71+E73+E75+E77+E81+E82+E84+E79+E55+E57+E49</f>
        <v>138.21</v>
      </c>
      <c r="F85" s="76">
        <f t="shared" si="2"/>
        <v>196.02399999999997</v>
      </c>
      <c r="G85" s="76">
        <f t="shared" si="2"/>
        <v>142.725</v>
      </c>
      <c r="H85" s="76">
        <f t="shared" si="2"/>
        <v>54.208</v>
      </c>
      <c r="I85" s="76">
        <f t="shared" si="2"/>
        <v>133.95</v>
      </c>
      <c r="J85" s="76">
        <f t="shared" si="2"/>
        <v>150.97</v>
      </c>
      <c r="K85" s="76">
        <f t="shared" si="2"/>
        <v>63.11000000000001</v>
      </c>
      <c r="L85" s="76">
        <f t="shared" si="2"/>
        <v>60.7</v>
      </c>
      <c r="M85" s="76">
        <f t="shared" si="2"/>
        <v>72.9</v>
      </c>
      <c r="N85" s="76">
        <f t="shared" si="2"/>
        <v>154.858</v>
      </c>
      <c r="O85" s="76">
        <f t="shared" si="2"/>
        <v>157.75</v>
      </c>
      <c r="P85" s="76">
        <f t="shared" si="2"/>
        <v>237.39800000000002</v>
      </c>
      <c r="Q85" s="33">
        <f>Q21+Q23+Q25+Q27+Q29+Q31+Q33+Q35+Q37+Q39+Q41+Q43+Q45+Q47+Q51+Q53+Q59+Q61+Q63+Q65+Q67+Q69+Q71+Q73+Q75+Q77+Q81+Q82+Q84+Q79+Q55+Q57+Q49</f>
        <v>70</v>
      </c>
      <c r="R85" s="76">
        <f>R21+R23+R25+R27+R29+R31+R33+R35+R37+R39+R41+R43+R45+R47+R51+R53+R59+R61+R63+R65+R67+R69+R71+R73+R75+R77+R81+R82+R84+R79+R55+R57+R49</f>
        <v>92.848</v>
      </c>
      <c r="S85" s="33">
        <f>S21+S23+S25+S27+S29+S31+S33+S35+S37+S39+S41+S43+S45+S47+S51+S53+S59+S61+S63+S65+S67+S69+S71+S73+S75+S77+S81+S82+S84+S79+S55+S57+S49</f>
        <v>64.61</v>
      </c>
      <c r="T85" s="33">
        <f>T21+T23+T25+T27+T29+T31+T33+T35+T37+T39+T41+T43+T45+T47+T51+T53+T59+T61+T63+T65+T67+T69+T71+T73+T75+T77+T81+T82+T84+T79+T55+T57+T49</f>
        <v>69.434</v>
      </c>
    </row>
    <row r="86" spans="5:20" ht="12.75">
      <c r="E86" s="15"/>
      <c r="F86" s="15"/>
      <c r="G86" s="54"/>
      <c r="H86" s="54"/>
      <c r="I86" s="15"/>
      <c r="J86" s="15"/>
      <c r="K86" s="15"/>
      <c r="L86" s="15"/>
      <c r="M86" s="54"/>
      <c r="N86" s="54"/>
      <c r="S86" s="54"/>
      <c r="T86" s="54"/>
    </row>
    <row r="87" spans="1:14" ht="12.75">
      <c r="A87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/>
      <c r="D88" s="86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/>
      <c r="D91" s="86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2.75">
      <c r="A94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2.75">
      <c r="A96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2.75">
      <c r="A97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2.75">
      <c r="A101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2.75">
      <c r="A102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2.75">
      <c r="A1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2.75">
      <c r="A10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2.75">
      <c r="A106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2.75">
      <c r="A107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2.75">
      <c r="A108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2.75">
      <c r="A109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2.75">
      <c r="A110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2.75">
      <c r="A111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2.75">
      <c r="A112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2.75">
      <c r="A113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2.75">
      <c r="A1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2.75">
      <c r="A1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2.75">
      <c r="A1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2.75">
      <c r="A117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2.75">
      <c r="A1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2.75">
      <c r="A1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2.75">
      <c r="A121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2.75">
      <c r="A122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2.75">
      <c r="A123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2.75">
      <c r="A124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2.75">
      <c r="A12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2.75">
      <c r="A126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2.75">
      <c r="A127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2.75">
      <c r="A128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2.75">
      <c r="A129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2.75">
      <c r="A130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2.75">
      <c r="A131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2.75">
      <c r="A132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2.75">
      <c r="A133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2.75">
      <c r="A134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2.75">
      <c r="A13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2.75">
      <c r="A136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>
      <c r="A137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2.75">
      <c r="A138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2.75">
      <c r="A139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>
      <c r="A140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>
      <c r="A141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2.75">
      <c r="A142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2.75">
      <c r="A143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2.75">
      <c r="A144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2.75">
      <c r="A14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2.75">
      <c r="A146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2.75">
      <c r="A147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2.75">
      <c r="A148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2.75">
      <c r="A149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2.75">
      <c r="A150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2.75">
      <c r="A151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2.75">
      <c r="A152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2.75">
      <c r="A153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2.75">
      <c r="A154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2.75">
      <c r="A15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2.75">
      <c r="A156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2.75">
      <c r="A157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2.75">
      <c r="A158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2.75">
      <c r="A159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2.75">
      <c r="A160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2.75">
      <c r="A161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>
      <c r="A162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2.75">
      <c r="A163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>
      <c r="A164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2.75">
      <c r="A16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>
      <c r="A166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2.75">
      <c r="A167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2.75">
      <c r="A168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2.75">
      <c r="A169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2.75">
      <c r="A170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2.75">
      <c r="A171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2.75">
      <c r="A172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2.75">
      <c r="A173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2.75">
      <c r="A174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>
      <c r="A17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2.75">
      <c r="A176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2.75">
      <c r="A177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2.75">
      <c r="A178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2.75">
      <c r="A179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2.75">
      <c r="A180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2.75">
      <c r="A181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2.75">
      <c r="A182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2.75">
      <c r="A183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2.75">
      <c r="A184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2.75">
      <c r="A18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2.75">
      <c r="A186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2.75">
      <c r="A187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2.75">
      <c r="A188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2.75">
      <c r="A189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2.75">
      <c r="A190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2.75">
      <c r="A191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2.75">
      <c r="A192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2.75">
      <c r="A193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2.75">
      <c r="A194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2.75">
      <c r="A19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2.75">
      <c r="A196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2.75">
      <c r="A197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2.75">
      <c r="A198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2.75">
      <c r="A199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2.75">
      <c r="A200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2.75">
      <c r="A201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2.75">
      <c r="A202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2.75">
      <c r="A203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2.75">
      <c r="A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2.75">
      <c r="A20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2.75">
      <c r="A206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2.75">
      <c r="A207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2.75">
      <c r="A208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2.75">
      <c r="A209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2.75">
      <c r="A210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2.75">
      <c r="A211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2.75">
      <c r="A212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2.75">
      <c r="A213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2.75">
      <c r="A2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2.75">
      <c r="A2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2.75">
      <c r="A2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2.75">
      <c r="A217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2.75">
      <c r="A218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2.75">
      <c r="A2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2.75">
      <c r="A220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2.75">
      <c r="A221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2.75">
      <c r="A222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2.75">
      <c r="A223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2.75">
      <c r="A224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2.75">
      <c r="A22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2.75">
      <c r="A226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2.75">
      <c r="A227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</sheetData>
  <mergeCells count="16">
    <mergeCell ref="O7:P7"/>
    <mergeCell ref="Q7:R7"/>
    <mergeCell ref="S7:T7"/>
    <mergeCell ref="B5:C5"/>
    <mergeCell ref="B7:B8"/>
    <mergeCell ref="C7:C8"/>
    <mergeCell ref="D7:D8"/>
    <mergeCell ref="A52:A57"/>
    <mergeCell ref="B78:B79"/>
    <mergeCell ref="B83:B84"/>
    <mergeCell ref="M7:N7"/>
    <mergeCell ref="E7:F7"/>
    <mergeCell ref="G7:H7"/>
    <mergeCell ref="I7:J7"/>
    <mergeCell ref="K7:L7"/>
    <mergeCell ref="A7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2013-12-02T11:02:29Z</cp:lastPrinted>
  <dcterms:created xsi:type="dcterms:W3CDTF">2012-01-13T12:13:47Z</dcterms:created>
  <dcterms:modified xsi:type="dcterms:W3CDTF">2015-03-25T08:04:37Z</dcterms:modified>
  <cp:category/>
  <cp:version/>
  <cp:contentType/>
  <cp:contentStatus/>
</cp:coreProperties>
</file>